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2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F364" i="1" l="1"/>
  <c r="G364" i="1"/>
  <c r="H364" i="1"/>
  <c r="I364" i="1"/>
  <c r="J364" i="1"/>
  <c r="K364" i="1"/>
  <c r="L364" i="1"/>
  <c r="M364" i="1"/>
  <c r="N364" i="1"/>
  <c r="O364" i="1"/>
  <c r="P364" i="1"/>
  <c r="F356" i="1"/>
  <c r="G356" i="1"/>
  <c r="H356" i="1"/>
  <c r="I356" i="1"/>
  <c r="J356" i="1"/>
  <c r="K356" i="1"/>
  <c r="L356" i="1"/>
  <c r="M356" i="1"/>
  <c r="N356" i="1"/>
  <c r="O356" i="1"/>
  <c r="P356" i="1"/>
  <c r="F352" i="1"/>
  <c r="G352" i="1"/>
  <c r="H352" i="1"/>
  <c r="I352" i="1"/>
  <c r="J352" i="1"/>
  <c r="K352" i="1"/>
  <c r="L352" i="1"/>
  <c r="M352" i="1"/>
  <c r="N352" i="1"/>
  <c r="O352" i="1"/>
  <c r="P352" i="1"/>
  <c r="P368" i="1" l="1"/>
  <c r="P369" i="1" s="1"/>
  <c r="O368" i="1"/>
  <c r="O369" i="1" s="1"/>
  <c r="N368" i="1"/>
  <c r="N369" i="1" s="1"/>
  <c r="M368" i="1"/>
  <c r="M369" i="1" s="1"/>
  <c r="L368" i="1"/>
  <c r="L369" i="1" s="1"/>
  <c r="K368" i="1"/>
  <c r="K369" i="1" s="1"/>
  <c r="J368" i="1"/>
  <c r="J369" i="1" s="1"/>
  <c r="I368" i="1"/>
  <c r="I369" i="1" s="1"/>
  <c r="H368" i="1"/>
  <c r="H369" i="1" s="1"/>
  <c r="G368" i="1"/>
  <c r="G369" i="1" s="1"/>
  <c r="F368" i="1"/>
  <c r="F369" i="1" s="1"/>
  <c r="P365" i="1"/>
  <c r="H365" i="1"/>
  <c r="O365" i="1"/>
  <c r="N365" i="1"/>
  <c r="M365" i="1"/>
  <c r="L365" i="1"/>
  <c r="K365" i="1"/>
  <c r="J365" i="1"/>
  <c r="I365" i="1"/>
  <c r="F365" i="1"/>
  <c r="E364" i="1"/>
  <c r="E365" i="1" s="1"/>
  <c r="L361" i="1"/>
  <c r="K361" i="1"/>
  <c r="P360" i="1"/>
  <c r="P361" i="1" s="1"/>
  <c r="O360" i="1"/>
  <c r="O361" i="1" s="1"/>
  <c r="N360" i="1"/>
  <c r="N361" i="1" s="1"/>
  <c r="M360" i="1"/>
  <c r="M361" i="1" s="1"/>
  <c r="L360" i="1"/>
  <c r="K360" i="1"/>
  <c r="J360" i="1"/>
  <c r="J361" i="1" s="1"/>
  <c r="I360" i="1"/>
  <c r="I361" i="1" s="1"/>
  <c r="H360" i="1"/>
  <c r="G360" i="1"/>
  <c r="G361" i="1" s="1"/>
  <c r="F360" i="1"/>
  <c r="F361" i="1" s="1"/>
  <c r="E360" i="1"/>
  <c r="E361" i="1" s="1"/>
  <c r="P357" i="1"/>
  <c r="O357" i="1"/>
  <c r="N357" i="1"/>
  <c r="M357" i="1"/>
  <c r="L357" i="1"/>
  <c r="K357" i="1"/>
  <c r="J357" i="1"/>
  <c r="I357" i="1"/>
  <c r="H357" i="1"/>
  <c r="G357" i="1"/>
  <c r="F357" i="1"/>
  <c r="E356" i="1"/>
  <c r="E357" i="1" s="1"/>
  <c r="P353" i="1"/>
  <c r="O353" i="1"/>
  <c r="N353" i="1"/>
  <c r="M353" i="1"/>
  <c r="L353" i="1"/>
  <c r="K353" i="1"/>
  <c r="J353" i="1"/>
  <c r="I353" i="1"/>
  <c r="H353" i="1"/>
  <c r="G353" i="1"/>
  <c r="F353" i="1"/>
  <c r="E347" i="1"/>
  <c r="E349" i="1" s="1"/>
  <c r="E340" i="1"/>
  <c r="E327" i="1"/>
  <c r="E311" i="1"/>
  <c r="E313" i="1" s="1"/>
  <c r="E304" i="1"/>
  <c r="E291" i="1"/>
  <c r="E275" i="1"/>
  <c r="E277" i="1" s="1"/>
  <c r="E268" i="1"/>
  <c r="E256" i="1"/>
  <c r="E241" i="1"/>
  <c r="E243" i="1" s="1"/>
  <c r="E234" i="1"/>
  <c r="E222" i="1"/>
  <c r="E206" i="1"/>
  <c r="E208" i="1" s="1"/>
  <c r="E199" i="1"/>
  <c r="E186" i="1"/>
  <c r="E171" i="1"/>
  <c r="E173" i="1" s="1"/>
  <c r="E164" i="1"/>
  <c r="E152" i="1"/>
  <c r="E137" i="1"/>
  <c r="E139" i="1" s="1"/>
  <c r="E130" i="1"/>
  <c r="E118" i="1"/>
  <c r="E103" i="1"/>
  <c r="E105" i="1" s="1"/>
  <c r="E96" i="1"/>
  <c r="E84" i="1"/>
  <c r="E68" i="1"/>
  <c r="E70" i="1" s="1"/>
  <c r="E61" i="1"/>
  <c r="E48" i="1"/>
  <c r="E32" i="1"/>
  <c r="E34" i="1" s="1"/>
  <c r="E368" i="1" s="1"/>
  <c r="E369" i="1" s="1"/>
  <c r="E25" i="1"/>
  <c r="E12" i="1"/>
  <c r="E352" i="1" s="1"/>
  <c r="E353" i="1" s="1"/>
</calcChain>
</file>

<file path=xl/sharedStrings.xml><?xml version="1.0" encoding="utf-8"?>
<sst xmlns="http://schemas.openxmlformats.org/spreadsheetml/2006/main" count="587" uniqueCount="142">
  <si>
    <t>Рацион: 1,5-3 года</t>
  </si>
  <si>
    <t>День:</t>
  </si>
  <si>
    <t>понедельник</t>
  </si>
  <si>
    <t>Сезон:</t>
  </si>
  <si>
    <t>Неделя:</t>
  </si>
  <si>
    <t>1</t>
  </si>
  <si>
    <t>Возраст:</t>
  </si>
  <si>
    <t>1,5-3 года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</si>
  <si>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</si>
  <si>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</si>
  <si>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</si>
  <si>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</si>
  <si>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</si>
  <si>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</si>
  <si>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</si>
  <si>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</si>
  <si>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</si>
  <si>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</si>
  <si>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</si>
  <si>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</si>
  <si>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</si>
  <si>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Ca</t>
  </si>
  <si>
    <t>P</t>
  </si>
  <si>
    <t>Mg</t>
  </si>
  <si>
    <t>Fe</t>
  </si>
  <si>
    <t>Завтрак</t>
  </si>
  <si>
    <t>Итого за Завтрак</t>
  </si>
  <si>
    <t>2 завтрак</t>
  </si>
  <si>
    <t>Итого за 2 завтрак</t>
  </si>
  <si>
    <t>Обед</t>
  </si>
  <si>
    <t>150/5</t>
  </si>
  <si>
    <t>50/10</t>
  </si>
  <si>
    <t>Итого за Обед</t>
  </si>
  <si>
    <t>Уплотненный полдник</t>
  </si>
  <si>
    <t>Итого за Уплотненный полдник</t>
  </si>
  <si>
    <t>Итого за день</t>
  </si>
  <si>
    <t>вторник</t>
  </si>
  <si>
    <t>95/4</t>
  </si>
  <si>
    <t>среда</t>
  </si>
  <si>
    <t>25/120</t>
  </si>
  <si>
    <t>четверг</t>
  </si>
  <si>
    <t>100/2</t>
  </si>
  <si>
    <t>30/120</t>
  </si>
  <si>
    <t>50/15</t>
  </si>
  <si>
    <t>пятница</t>
  </si>
  <si>
    <t>2</t>
  </si>
  <si>
    <t>25/25</t>
  </si>
  <si>
    <t>25/120/5</t>
  </si>
  <si>
    <t>весенне-летний</t>
  </si>
  <si>
    <t xml:space="preserve">Каша гречневая рассыпчатая  с овощами </t>
  </si>
  <si>
    <t xml:space="preserve">Масло сливочное порциями </t>
  </si>
  <si>
    <t xml:space="preserve">Чай с лимоном и сахаром </t>
  </si>
  <si>
    <t xml:space="preserve">Батон нарезной </t>
  </si>
  <si>
    <t xml:space="preserve">Сок фруктовый </t>
  </si>
  <si>
    <t xml:space="preserve">Икра морковная </t>
  </si>
  <si>
    <t xml:space="preserve">Рассольник ленинградский с перловой крупой со сметаной </t>
  </si>
  <si>
    <t xml:space="preserve">Котлеты из говядины с соусом томатным </t>
  </si>
  <si>
    <t xml:space="preserve">Макаронные изделия отварные с м/сл </t>
  </si>
  <si>
    <t xml:space="preserve">Чай с сахаром </t>
  </si>
  <si>
    <t xml:space="preserve">Хлеб ржано-пшеничный для детского питания с витаминами </t>
  </si>
  <si>
    <t xml:space="preserve">Суп из овощей со сметаной </t>
  </si>
  <si>
    <t>Шанежка с картофелем</t>
  </si>
  <si>
    <t xml:space="preserve">Чай с молоком </t>
  </si>
  <si>
    <t>Хлеб пшеничный для детского питания с витаминами и железом</t>
  </si>
  <si>
    <t xml:space="preserve">Омлет натуральный </t>
  </si>
  <si>
    <t xml:space="preserve">Хлеб пшеничный для детского питания с витаминами и железом </t>
  </si>
  <si>
    <t xml:space="preserve">Кисель "Шиповниковый" с витамином </t>
  </si>
  <si>
    <t xml:space="preserve">Салат "Осенний" </t>
  </si>
  <si>
    <t xml:space="preserve">Суп крестьянский с пшеной крупой </t>
  </si>
  <si>
    <t xml:space="preserve">Биточки рыбные минтай с соусом томатным </t>
  </si>
  <si>
    <t xml:space="preserve">Картофельное пюре </t>
  </si>
  <si>
    <t xml:space="preserve">Компот из изюма </t>
  </si>
  <si>
    <t xml:space="preserve">Плюшка Московская </t>
  </si>
  <si>
    <t>Чай с сахаром</t>
  </si>
  <si>
    <t xml:space="preserve">Молоко кипяченое </t>
  </si>
  <si>
    <t xml:space="preserve">Салат из моркови отварной и яблок </t>
  </si>
  <si>
    <t xml:space="preserve">Борщ с капустой и картофелем </t>
  </si>
  <si>
    <t>Говядина тушеная с картофелем</t>
  </si>
  <si>
    <t>Кисель "Шиповниковый" с витамином С</t>
  </si>
  <si>
    <t xml:space="preserve">Суп молочный с макаронными изделиями </t>
  </si>
  <si>
    <t>Булочка  "Российская"</t>
  </si>
  <si>
    <t xml:space="preserve">Кофейный напиток с молоком </t>
  </si>
  <si>
    <t>Кефир с сахаром</t>
  </si>
  <si>
    <t xml:space="preserve">Салат овощной с зеленым горошком </t>
  </si>
  <si>
    <t xml:space="preserve">Суп лапша домашняя  с морковью </t>
  </si>
  <si>
    <t xml:space="preserve">Плов из отварной птицы </t>
  </si>
  <si>
    <t xml:space="preserve">Лимонный напиток </t>
  </si>
  <si>
    <t xml:space="preserve">Каша из хлопьев овсяных "Геркулес" жидкая с м/сл </t>
  </si>
  <si>
    <t xml:space="preserve">Суфле творожное запеченое с повидлом </t>
  </si>
  <si>
    <t xml:space="preserve">Салат из свеклы отварной </t>
  </si>
  <si>
    <t xml:space="preserve">Суп "Любительский" </t>
  </si>
  <si>
    <t xml:space="preserve">Рагу из овощей в томатном соусе с птицей </t>
  </si>
  <si>
    <t>Компот из свежих яблок</t>
  </si>
  <si>
    <t xml:space="preserve">Пюре из гороха с м/сл </t>
  </si>
  <si>
    <t xml:space="preserve">Икра свекольная </t>
  </si>
  <si>
    <t>Гуляш из птицы</t>
  </si>
  <si>
    <t xml:space="preserve">Кисель "Шиповниковый" с витамином С </t>
  </si>
  <si>
    <t xml:space="preserve">Сдоба обыкновенная </t>
  </si>
  <si>
    <t>Масло сливочное порциями</t>
  </si>
  <si>
    <t xml:space="preserve">Маринад овощной без томата </t>
  </si>
  <si>
    <t xml:space="preserve">Картофельная запеканка с мясом </t>
  </si>
  <si>
    <t>Хлеб ржано-пшеничный для детского питания с витаминами</t>
  </si>
  <si>
    <t xml:space="preserve">Суп рисовый с овощами  вегетарианский  </t>
  </si>
  <si>
    <t xml:space="preserve">Пирожки печеные с капустой </t>
  </si>
  <si>
    <t xml:space="preserve">Кефир с сахаром </t>
  </si>
  <si>
    <t xml:space="preserve">Винегрет с зеленым горошком без картофеля </t>
  </si>
  <si>
    <t xml:space="preserve">Каша гречневая с мясом птицы </t>
  </si>
  <si>
    <t>Картофель тушеный (с овощами)</t>
  </si>
  <si>
    <t xml:space="preserve">Расстегай с рыбой и рисом </t>
  </si>
  <si>
    <t xml:space="preserve">Какао с молоком </t>
  </si>
  <si>
    <t xml:space="preserve">Салат из картофеля с солеными огурцами </t>
  </si>
  <si>
    <t xml:space="preserve">Тефтели рыбные с соусом томатным  </t>
  </si>
  <si>
    <t xml:space="preserve">Рис отварной </t>
  </si>
  <si>
    <t>Компот из изюма</t>
  </si>
  <si>
    <t xml:space="preserve">Сырники из творога запеченные с повидлом </t>
  </si>
  <si>
    <t xml:space="preserve">Голубцы ленивые с соусом томатным </t>
  </si>
  <si>
    <t xml:space="preserve">Компот из свежих яблок </t>
  </si>
  <si>
    <t xml:space="preserve">Каша гречневая вязкая молочная с м/сл </t>
  </si>
  <si>
    <t>Ватрушка с повидлом</t>
  </si>
  <si>
    <t>Итого по СанПину 25%</t>
  </si>
  <si>
    <t>Итого по СанПину 85%</t>
  </si>
  <si>
    <t>Итого по СанПин 20%</t>
  </si>
  <si>
    <t>Итого по СанПину 5%</t>
  </si>
  <si>
    <t>Итого по СанПину 35%</t>
  </si>
  <si>
    <t>Итого по за 10 дней</t>
  </si>
  <si>
    <t>Итого за 1 день</t>
  </si>
  <si>
    <t xml:space="preserve">Рассольник домашний со сметаной </t>
  </si>
  <si>
    <t xml:space="preserve">Суп картофельный с бобовыми </t>
  </si>
  <si>
    <t xml:space="preserve">Щи "Новгородские" </t>
  </si>
  <si>
    <t xml:space="preserve">Каша пшеничная молочная жидкая с м/сл </t>
  </si>
  <si>
    <t xml:space="preserve">Каша манная молочная жидкая с м/сл </t>
  </si>
  <si>
    <t xml:space="preserve">Каша ячневая вязкая молочная с м/сл  </t>
  </si>
  <si>
    <t xml:space="preserve">Каша рисовая молочная жидкая с м/сл </t>
  </si>
  <si>
    <t xml:space="preserve">Каша пшенная молочная жидкая с м/сл </t>
  </si>
  <si>
    <t xml:space="preserve">Каша "Дружба" молочная с м/сл  </t>
  </si>
  <si>
    <t xml:space="preserve">Каша ячневая вязкая молочная  с м/сл </t>
  </si>
  <si>
    <t xml:space="preserve">Каша манная молочная жидкая  с м/сл </t>
  </si>
  <si>
    <t xml:space="preserve">Каша пшеничная молочная жидкая  с м/сл </t>
  </si>
  <si>
    <t xml:space="preserve">Фрукт </t>
  </si>
  <si>
    <t>Кондитерское изделие</t>
  </si>
  <si>
    <t>Свекольник со сметаной</t>
  </si>
  <si>
    <t xml:space="preserve">Суп куллама по-деревенски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</si>
</sst>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" fillId="0" borderId="11" xfId="0" applyNumberFormat="1" applyFont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1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2:P373"/>
  <sheetViews>
    <sheetView tabSelected="1" topLeftCell="A177" zoomScale="120" zoomScaleNormal="120" workbookViewId="0">
      <selection activeCell="A176" sqref="A176:P191"/>
    </sheetView>
  </sheetViews>
  <sheetFormatPr defaultColWidth="10.42578125" defaultRowHeight="11.4" customHeight="1" x14ac:dyDescent="0.2"/>
  <cols>
    <col min="2" max="2" width="9.42578125" style="1" customWidth="1"/>
    <col min="3" max="3" width="16.7109375" style="1" customWidth="1"/>
    <col min="4" max="4" width="24.140625" style="1" customWidth="1"/>
    <col min="5" max="5" width="8.7109375" style="1" customWidth="1"/>
    <col min="6" max="6" width="7" style="1" customWidth="1"/>
    <col min="7" max="7" width="6.5703125" style="1" customWidth="1"/>
    <col min="8" max="8" width="8.85546875" style="1" customWidth="1"/>
    <col min="9" max="9" width="10.140625" style="1" customWidth="1"/>
    <col min="10" max="10" width="7.28515625" style="1" customWidth="1"/>
    <col min="11" max="11" width="6.85546875" style="1" customWidth="1"/>
    <col min="12" max="12" width="8.85546875" style="1" customWidth="1"/>
    <col min="13" max="13" width="8.42578125" style="1" customWidth="1"/>
    <col min="14" max="14" width="9.42578125" style="1" customWidth="1"/>
    <col min="15" max="15" width="8" style="1" customWidth="1"/>
    <col min="16" max="16" width="7.5703125" style="1" customWidth="1"/>
  </cols>
  <sheetData>
    <row r="2" spans="2:16" ht="25.05" customHeight="1" x14ac:dyDescent="0.25">
      <c r="B2" s="2" t="s">
        <v>0</v>
      </c>
      <c r="C2" s="3"/>
      <c r="D2" s="3"/>
      <c r="E2" s="3"/>
      <c r="F2" s="4" t="s">
        <v>1</v>
      </c>
      <c r="G2" s="59" t="s">
        <v>2</v>
      </c>
      <c r="H2" s="60"/>
      <c r="I2" s="60"/>
      <c r="J2" s="61" t="s">
        <v>3</v>
      </c>
      <c r="K2" s="61"/>
      <c r="L2" s="62" t="s">
        <v>48</v>
      </c>
      <c r="M2" s="62"/>
      <c r="N2" s="62"/>
      <c r="O2" s="62"/>
      <c r="P2" s="62"/>
    </row>
    <row r="3" spans="2:16" ht="25.05" customHeight="1" x14ac:dyDescent="0.25">
      <c r="B3" s="3"/>
      <c r="C3" s="3"/>
      <c r="D3" s="3"/>
      <c r="E3" s="61" t="s">
        <v>4</v>
      </c>
      <c r="F3" s="61"/>
      <c r="G3" s="3" t="s">
        <v>5</v>
      </c>
      <c r="H3" s="3"/>
      <c r="I3" s="3"/>
      <c r="J3" s="61" t="s">
        <v>6</v>
      </c>
      <c r="K3" s="61"/>
      <c r="L3" s="59" t="s">
        <v>7</v>
      </c>
      <c r="M3" s="59"/>
      <c r="N3" s="59"/>
      <c r="O3" s="59"/>
      <c r="P3" s="59"/>
    </row>
    <row r="4" spans="2:16" ht="25.05" customHeight="1" x14ac:dyDescent="0.2">
      <c r="B4" s="63" t="s">
        <v>8</v>
      </c>
      <c r="C4" s="63" t="s">
        <v>9</v>
      </c>
      <c r="D4" s="63"/>
      <c r="E4" s="63" t="s">
        <v>10</v>
      </c>
      <c r="F4" s="67" t="s">
        <v>11</v>
      </c>
      <c r="G4" s="67"/>
      <c r="H4" s="67"/>
      <c r="I4" s="63" t="s">
        <v>12</v>
      </c>
      <c r="J4" s="67" t="s">
        <v>13</v>
      </c>
      <c r="K4" s="67"/>
      <c r="L4" s="67"/>
      <c r="M4" s="67" t="s">
        <v>14</v>
      </c>
      <c r="N4" s="67"/>
      <c r="O4" s="67"/>
      <c r="P4" s="67"/>
    </row>
    <row r="5" spans="2:16" ht="25.05" customHeight="1" x14ac:dyDescent="0.2">
      <c r="B5" s="64"/>
      <c r="C5" s="65"/>
      <c r="D5" s="66"/>
      <c r="E5" s="64"/>
      <c r="F5" s="5" t="s">
        <v>15</v>
      </c>
      <c r="G5" s="5" t="s">
        <v>16</v>
      </c>
      <c r="H5" s="5" t="s">
        <v>17</v>
      </c>
      <c r="I5" s="64"/>
      <c r="J5" s="5" t="s">
        <v>18</v>
      </c>
      <c r="K5" s="5" t="s">
        <v>19</v>
      </c>
      <c r="L5" s="5" t="s">
        <v>20</v>
      </c>
      <c r="M5" s="5" t="s">
        <v>21</v>
      </c>
      <c r="N5" s="5" t="s">
        <v>22</v>
      </c>
      <c r="O5" s="5" t="s">
        <v>23</v>
      </c>
      <c r="P5" s="5" t="s">
        <v>24</v>
      </c>
    </row>
    <row r="6" spans="2:16" ht="25.05" customHeight="1" x14ac:dyDescent="0.25">
      <c r="B6" s="6">
        <v>1</v>
      </c>
      <c r="C6" s="70">
        <v>2</v>
      </c>
      <c r="D6" s="70"/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12</v>
      </c>
      <c r="N6" s="6">
        <v>13</v>
      </c>
      <c r="O6" s="6">
        <v>14</v>
      </c>
      <c r="P6" s="6">
        <v>15</v>
      </c>
    </row>
    <row r="7" spans="2:16" ht="25.05" customHeight="1" x14ac:dyDescent="0.2">
      <c r="B7" s="68" t="s">
        <v>25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2:16" ht="25.05" customHeight="1" x14ac:dyDescent="0.2">
      <c r="B8" s="27">
        <v>658</v>
      </c>
      <c r="C8" s="69" t="s">
        <v>49</v>
      </c>
      <c r="D8" s="69"/>
      <c r="E8" s="27">
        <v>150</v>
      </c>
      <c r="F8" s="8">
        <v>8.0500000000000007</v>
      </c>
      <c r="G8" s="8">
        <v>5.97</v>
      </c>
      <c r="H8" s="28">
        <v>36.700000000000003</v>
      </c>
      <c r="I8" s="8">
        <v>232.63</v>
      </c>
      <c r="J8" s="8">
        <v>0.28000000000000003</v>
      </c>
      <c r="K8" s="8">
        <v>1.04</v>
      </c>
      <c r="L8" s="26"/>
      <c r="M8" s="8">
        <v>22.33</v>
      </c>
      <c r="N8" s="8">
        <v>195.44</v>
      </c>
      <c r="O8" s="8">
        <v>129.41999999999999</v>
      </c>
      <c r="P8" s="8">
        <v>4.33</v>
      </c>
    </row>
    <row r="9" spans="2:16" ht="25.05" customHeight="1" x14ac:dyDescent="0.2">
      <c r="B9" s="27">
        <v>111</v>
      </c>
      <c r="C9" s="69" t="s">
        <v>50</v>
      </c>
      <c r="D9" s="69"/>
      <c r="E9" s="27">
        <v>5</v>
      </c>
      <c r="F9" s="8">
        <v>0.04</v>
      </c>
      <c r="G9" s="8">
        <v>3.63</v>
      </c>
      <c r="H9" s="8">
        <v>7.0000000000000007E-2</v>
      </c>
      <c r="I9" s="8">
        <v>33.049999999999997</v>
      </c>
      <c r="J9" s="26"/>
      <c r="K9" s="26"/>
      <c r="L9" s="27">
        <v>20</v>
      </c>
      <c r="M9" s="28">
        <v>1.2</v>
      </c>
      <c r="N9" s="28">
        <v>1.5</v>
      </c>
      <c r="O9" s="26"/>
      <c r="P9" s="8">
        <v>0.01</v>
      </c>
    </row>
    <row r="10" spans="2:16" ht="25.05" customHeight="1" x14ac:dyDescent="0.2">
      <c r="B10" s="58">
        <v>412</v>
      </c>
      <c r="C10" s="69" t="s">
        <v>51</v>
      </c>
      <c r="D10" s="69"/>
      <c r="E10" s="27">
        <v>180</v>
      </c>
      <c r="F10" s="8">
        <v>0.15</v>
      </c>
      <c r="G10" s="26"/>
      <c r="H10" s="28">
        <v>9.1</v>
      </c>
      <c r="I10" s="8">
        <v>37.14</v>
      </c>
      <c r="J10" s="26"/>
      <c r="K10" s="8">
        <v>1.44</v>
      </c>
      <c r="L10" s="26"/>
      <c r="M10" s="8">
        <v>1.74</v>
      </c>
      <c r="N10" s="8">
        <v>0.84</v>
      </c>
      <c r="O10" s="8">
        <v>0.45</v>
      </c>
      <c r="P10" s="8">
        <v>0.05</v>
      </c>
    </row>
    <row r="11" spans="2:16" ht="25.05" customHeight="1" x14ac:dyDescent="0.2">
      <c r="B11" s="27">
        <v>117</v>
      </c>
      <c r="C11" s="69" t="s">
        <v>52</v>
      </c>
      <c r="D11" s="69"/>
      <c r="E11" s="27">
        <v>30</v>
      </c>
      <c r="F11" s="8">
        <v>2.25</v>
      </c>
      <c r="G11" s="8">
        <v>0.87</v>
      </c>
      <c r="H11" s="8">
        <v>15.42</v>
      </c>
      <c r="I11" s="28">
        <v>78.599999999999994</v>
      </c>
      <c r="J11" s="8">
        <v>0.03</v>
      </c>
      <c r="K11" s="26"/>
      <c r="L11" s="26"/>
      <c r="M11" s="28">
        <v>5.7</v>
      </c>
      <c r="N11" s="28">
        <v>19.5</v>
      </c>
      <c r="O11" s="28">
        <v>3.9</v>
      </c>
      <c r="P11" s="8">
        <v>0.36</v>
      </c>
    </row>
    <row r="12" spans="2:16" ht="25.05" customHeight="1" x14ac:dyDescent="0.2">
      <c r="B12" s="24" t="s">
        <v>26</v>
      </c>
      <c r="C12" s="25"/>
      <c r="D12" s="25"/>
      <c r="E12" s="45">
        <f>E8+E9+E10+E11</f>
        <v>365</v>
      </c>
      <c r="F12" s="8">
        <v>10.49</v>
      </c>
      <c r="G12" s="8">
        <v>10.47</v>
      </c>
      <c r="H12" s="8">
        <v>61.29</v>
      </c>
      <c r="I12" s="8">
        <v>381.42</v>
      </c>
      <c r="J12" s="8">
        <v>0.31</v>
      </c>
      <c r="K12" s="8">
        <v>2.48</v>
      </c>
      <c r="L12" s="27">
        <v>20</v>
      </c>
      <c r="M12" s="8">
        <v>30.97</v>
      </c>
      <c r="N12" s="8">
        <v>217.28</v>
      </c>
      <c r="O12" s="8">
        <v>133.77000000000001</v>
      </c>
      <c r="P12" s="8">
        <v>4.75</v>
      </c>
    </row>
    <row r="13" spans="2:16" ht="25.05" customHeight="1" x14ac:dyDescent="0.2">
      <c r="B13" s="79" t="s">
        <v>121</v>
      </c>
      <c r="C13" s="80"/>
      <c r="D13" s="81"/>
      <c r="E13" s="7">
        <v>350</v>
      </c>
      <c r="F13" s="8">
        <v>8.4</v>
      </c>
      <c r="G13" s="8">
        <v>9.4</v>
      </c>
      <c r="H13" s="8">
        <v>40.6</v>
      </c>
      <c r="I13" s="9">
        <v>280</v>
      </c>
      <c r="J13" s="9">
        <v>0.16</v>
      </c>
      <c r="K13" s="9">
        <v>9</v>
      </c>
      <c r="L13" s="10">
        <v>90</v>
      </c>
      <c r="M13" s="9">
        <v>160</v>
      </c>
      <c r="N13" s="9">
        <v>140</v>
      </c>
      <c r="O13" s="9">
        <v>16</v>
      </c>
      <c r="P13" s="9">
        <v>2</v>
      </c>
    </row>
    <row r="14" spans="2:16" ht="25.05" customHeight="1" x14ac:dyDescent="0.2">
      <c r="B14" s="68" t="s">
        <v>27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 ht="25.05" customHeight="1" x14ac:dyDescent="0.2">
      <c r="B15" s="27">
        <v>537</v>
      </c>
      <c r="C15" s="69" t="s">
        <v>53</v>
      </c>
      <c r="D15" s="69"/>
      <c r="E15" s="27">
        <v>200</v>
      </c>
      <c r="F15" s="27">
        <v>1</v>
      </c>
      <c r="G15" s="28">
        <v>0.2</v>
      </c>
      <c r="H15" s="28">
        <v>20.2</v>
      </c>
      <c r="I15" s="27">
        <v>92</v>
      </c>
      <c r="J15" s="8">
        <v>0.02</v>
      </c>
      <c r="K15" s="27">
        <v>4</v>
      </c>
      <c r="L15" s="26"/>
      <c r="M15" s="27">
        <v>14</v>
      </c>
      <c r="N15" s="27">
        <v>14</v>
      </c>
      <c r="O15" s="27">
        <v>8</v>
      </c>
      <c r="P15" s="28">
        <v>2.8</v>
      </c>
    </row>
    <row r="16" spans="2:16" ht="25.05" customHeight="1" x14ac:dyDescent="0.2">
      <c r="B16" s="24" t="s">
        <v>28</v>
      </c>
      <c r="C16" s="25"/>
      <c r="D16" s="25"/>
      <c r="E16" s="46">
        <v>200</v>
      </c>
      <c r="F16" s="27">
        <v>1</v>
      </c>
      <c r="G16" s="28">
        <v>0.2</v>
      </c>
      <c r="H16" s="28">
        <v>20.2</v>
      </c>
      <c r="I16" s="27">
        <v>92</v>
      </c>
      <c r="J16" s="8">
        <v>0.02</v>
      </c>
      <c r="K16" s="27">
        <v>4</v>
      </c>
      <c r="L16" s="26"/>
      <c r="M16" s="27">
        <v>14</v>
      </c>
      <c r="N16" s="27">
        <v>14</v>
      </c>
      <c r="O16" s="27">
        <v>8</v>
      </c>
      <c r="P16" s="28">
        <v>2.8</v>
      </c>
    </row>
    <row r="17" spans="2:16" ht="25.05" customHeight="1" x14ac:dyDescent="0.2">
      <c r="B17" s="75" t="s">
        <v>122</v>
      </c>
      <c r="C17" s="76"/>
      <c r="D17" s="77"/>
      <c r="E17" s="11">
        <v>100</v>
      </c>
      <c r="F17" s="12">
        <v>2.1</v>
      </c>
      <c r="G17" s="9">
        <v>2.35</v>
      </c>
      <c r="H17" s="8">
        <v>10.15</v>
      </c>
      <c r="I17" s="9">
        <v>70</v>
      </c>
      <c r="J17" s="9">
        <v>0.04</v>
      </c>
      <c r="K17" s="9">
        <v>2.25</v>
      </c>
      <c r="L17" s="9">
        <v>22.5</v>
      </c>
      <c r="M17" s="9">
        <v>40</v>
      </c>
      <c r="N17" s="9">
        <v>35</v>
      </c>
      <c r="O17" s="9">
        <v>4</v>
      </c>
      <c r="P17" s="9">
        <v>0.5</v>
      </c>
    </row>
    <row r="18" spans="2:16" ht="25.05" customHeight="1" x14ac:dyDescent="0.2">
      <c r="B18" s="68" t="s">
        <v>29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 ht="25.05" customHeight="1" x14ac:dyDescent="0.2">
      <c r="B19" s="27">
        <v>55</v>
      </c>
      <c r="C19" s="69" t="s">
        <v>54</v>
      </c>
      <c r="D19" s="69"/>
      <c r="E19" s="27">
        <v>30</v>
      </c>
      <c r="F19" s="8">
        <v>0.54</v>
      </c>
      <c r="G19" s="8">
        <v>1.53</v>
      </c>
      <c r="H19" s="8">
        <v>3.09</v>
      </c>
      <c r="I19" s="28">
        <v>28.9</v>
      </c>
      <c r="J19" s="8">
        <v>0.02</v>
      </c>
      <c r="K19" s="8">
        <v>3.19</v>
      </c>
      <c r="L19" s="26"/>
      <c r="M19" s="28">
        <v>8.6999999999999993</v>
      </c>
      <c r="N19" s="8">
        <v>18.37</v>
      </c>
      <c r="O19" s="8">
        <v>11.47</v>
      </c>
      <c r="P19" s="8">
        <v>0.28999999999999998</v>
      </c>
    </row>
    <row r="20" spans="2:16" ht="25.05" customHeight="1" x14ac:dyDescent="0.2">
      <c r="B20" s="27">
        <v>82</v>
      </c>
      <c r="C20" s="69" t="s">
        <v>55</v>
      </c>
      <c r="D20" s="69"/>
      <c r="E20" s="26" t="s">
        <v>30</v>
      </c>
      <c r="F20" s="28">
        <v>1.5</v>
      </c>
      <c r="G20" s="8">
        <v>3.98</v>
      </c>
      <c r="H20" s="8">
        <v>10.34</v>
      </c>
      <c r="I20" s="8">
        <v>83.67</v>
      </c>
      <c r="J20" s="8">
        <v>7.0000000000000007E-2</v>
      </c>
      <c r="K20" s="8">
        <v>10.07</v>
      </c>
      <c r="L20" s="27">
        <v>5</v>
      </c>
      <c r="M20" s="8">
        <v>15.21</v>
      </c>
      <c r="N20" s="8">
        <v>46.21</v>
      </c>
      <c r="O20" s="8">
        <v>15.99</v>
      </c>
      <c r="P20" s="8">
        <v>0.59</v>
      </c>
    </row>
    <row r="21" spans="2:16" ht="25.05" customHeight="1" x14ac:dyDescent="0.2">
      <c r="B21" s="27">
        <v>299</v>
      </c>
      <c r="C21" s="69" t="s">
        <v>56</v>
      </c>
      <c r="D21" s="69"/>
      <c r="E21" s="26" t="s">
        <v>31</v>
      </c>
      <c r="F21" s="8">
        <v>8.3800000000000008</v>
      </c>
      <c r="G21" s="8">
        <v>9.83</v>
      </c>
      <c r="H21" s="8">
        <v>9.18</v>
      </c>
      <c r="I21" s="8">
        <v>158.66999999999999</v>
      </c>
      <c r="J21" s="8">
        <v>0.05</v>
      </c>
      <c r="K21" s="8">
        <v>0.45</v>
      </c>
      <c r="L21" s="28">
        <v>2.4</v>
      </c>
      <c r="M21" s="8">
        <v>15.43</v>
      </c>
      <c r="N21" s="8">
        <v>80.58</v>
      </c>
      <c r="O21" s="8">
        <v>14.96</v>
      </c>
      <c r="P21" s="8">
        <v>1.47</v>
      </c>
    </row>
    <row r="22" spans="2:16" ht="25.05" customHeight="1" x14ac:dyDescent="0.2">
      <c r="B22" s="27">
        <v>219</v>
      </c>
      <c r="C22" s="69" t="s">
        <v>57</v>
      </c>
      <c r="D22" s="69"/>
      <c r="E22" s="27">
        <v>110</v>
      </c>
      <c r="F22" s="8">
        <v>4.3499999999999996</v>
      </c>
      <c r="G22" s="8">
        <v>4.24</v>
      </c>
      <c r="H22" s="8">
        <v>27.21</v>
      </c>
      <c r="I22" s="8">
        <v>163.18</v>
      </c>
      <c r="J22" s="8">
        <v>7.0000000000000007E-2</v>
      </c>
      <c r="K22" s="26"/>
      <c r="L22" s="27">
        <v>20</v>
      </c>
      <c r="M22" s="8">
        <v>12.93</v>
      </c>
      <c r="N22" s="28">
        <v>35.9</v>
      </c>
      <c r="O22" s="8">
        <v>6.42</v>
      </c>
      <c r="P22" s="8">
        <v>0.66</v>
      </c>
    </row>
    <row r="23" spans="2:16" ht="25.05" customHeight="1" x14ac:dyDescent="0.2">
      <c r="B23" s="27">
        <v>411</v>
      </c>
      <c r="C23" s="69" t="s">
        <v>58</v>
      </c>
      <c r="D23" s="69"/>
      <c r="E23" s="27">
        <v>150</v>
      </c>
      <c r="F23" s="8">
        <v>0.05</v>
      </c>
      <c r="G23" s="26"/>
      <c r="H23" s="8">
        <v>7.99</v>
      </c>
      <c r="I23" s="8">
        <v>31.92</v>
      </c>
      <c r="J23" s="26"/>
      <c r="K23" s="26"/>
      <c r="L23" s="26"/>
      <c r="M23" s="8">
        <v>0.25</v>
      </c>
      <c r="N23" s="8">
        <v>0.02</v>
      </c>
      <c r="O23" s="8">
        <v>0.01</v>
      </c>
      <c r="P23" s="8">
        <v>0.03</v>
      </c>
    </row>
    <row r="24" spans="2:16" ht="25.05" customHeight="1" x14ac:dyDescent="0.2">
      <c r="B24" s="27">
        <v>115</v>
      </c>
      <c r="C24" s="69" t="s">
        <v>59</v>
      </c>
      <c r="D24" s="69"/>
      <c r="E24" s="27">
        <v>40</v>
      </c>
      <c r="F24" s="8">
        <v>2.44</v>
      </c>
      <c r="G24" s="8">
        <v>0.48</v>
      </c>
      <c r="H24" s="8">
        <v>15.96</v>
      </c>
      <c r="I24" s="28">
        <v>78.8</v>
      </c>
      <c r="J24" s="8">
        <v>7.0000000000000007E-2</v>
      </c>
      <c r="K24" s="26"/>
      <c r="L24" s="26"/>
      <c r="M24" s="28">
        <v>11.6</v>
      </c>
      <c r="N24" s="27">
        <v>52</v>
      </c>
      <c r="O24" s="28">
        <v>16.8</v>
      </c>
      <c r="P24" s="8">
        <v>1.44</v>
      </c>
    </row>
    <row r="25" spans="2:16" ht="25.05" customHeight="1" x14ac:dyDescent="0.2">
      <c r="B25" s="24" t="s">
        <v>32</v>
      </c>
      <c r="C25" s="25"/>
      <c r="D25" s="25"/>
      <c r="E25" s="45">
        <f>E19+E22+E23+E24+155+6</f>
        <v>491</v>
      </c>
      <c r="F25" s="8">
        <v>17.260000000000002</v>
      </c>
      <c r="G25" s="8">
        <v>20.059999999999999</v>
      </c>
      <c r="H25" s="8">
        <v>73.77</v>
      </c>
      <c r="I25" s="8">
        <v>545.14</v>
      </c>
      <c r="J25" s="8">
        <v>0.28000000000000003</v>
      </c>
      <c r="K25" s="8">
        <v>13.71</v>
      </c>
      <c r="L25" s="28">
        <v>27.4</v>
      </c>
      <c r="M25" s="8">
        <v>64.12</v>
      </c>
      <c r="N25" s="8">
        <v>233.08</v>
      </c>
      <c r="O25" s="8">
        <v>65.650000000000006</v>
      </c>
      <c r="P25" s="8">
        <v>4.4800000000000004</v>
      </c>
    </row>
    <row r="26" spans="2:16" ht="25.05" customHeight="1" x14ac:dyDescent="0.2">
      <c r="B26" s="75" t="s">
        <v>123</v>
      </c>
      <c r="C26" s="76"/>
      <c r="D26" s="82"/>
      <c r="E26" s="13">
        <v>450</v>
      </c>
      <c r="F26" s="8">
        <v>14.7</v>
      </c>
      <c r="G26" s="8">
        <v>16.45</v>
      </c>
      <c r="H26" s="9">
        <v>71</v>
      </c>
      <c r="I26" s="9">
        <v>490</v>
      </c>
      <c r="J26" s="9">
        <v>0.28000000000000003</v>
      </c>
      <c r="K26" s="9">
        <v>15.75</v>
      </c>
      <c r="L26" s="9">
        <v>157.5</v>
      </c>
      <c r="M26" s="9">
        <v>280</v>
      </c>
      <c r="N26" s="9">
        <v>245</v>
      </c>
      <c r="O26" s="9">
        <v>28</v>
      </c>
      <c r="P26" s="9">
        <v>3.5</v>
      </c>
    </row>
    <row r="27" spans="2:16" ht="25.05" customHeight="1" x14ac:dyDescent="0.2">
      <c r="B27" s="68" t="s">
        <v>33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 ht="25.05" customHeight="1" x14ac:dyDescent="0.2">
      <c r="B28" s="27">
        <v>148</v>
      </c>
      <c r="C28" s="69" t="s">
        <v>60</v>
      </c>
      <c r="D28" s="69"/>
      <c r="E28" s="26" t="s">
        <v>30</v>
      </c>
      <c r="F28" s="8">
        <v>1.37</v>
      </c>
      <c r="G28" s="8">
        <v>3.89</v>
      </c>
      <c r="H28" s="8">
        <v>6.44</v>
      </c>
      <c r="I28" s="8">
        <v>66.819999999999993</v>
      </c>
      <c r="J28" s="8">
        <v>0.05</v>
      </c>
      <c r="K28" s="8">
        <v>16.79</v>
      </c>
      <c r="L28" s="27">
        <v>5</v>
      </c>
      <c r="M28" s="8">
        <v>25.44</v>
      </c>
      <c r="N28" s="8">
        <v>35.229999999999997</v>
      </c>
      <c r="O28" s="28">
        <v>14.4</v>
      </c>
      <c r="P28" s="8">
        <v>0.52</v>
      </c>
    </row>
    <row r="29" spans="2:16" ht="25.05" customHeight="1" x14ac:dyDescent="0.2">
      <c r="B29" s="27">
        <v>572</v>
      </c>
      <c r="C29" s="69" t="s">
        <v>61</v>
      </c>
      <c r="D29" s="69"/>
      <c r="E29" s="27">
        <v>50</v>
      </c>
      <c r="F29" s="8">
        <v>5.14</v>
      </c>
      <c r="G29" s="8">
        <v>5.95</v>
      </c>
      <c r="H29" s="8">
        <v>29.12</v>
      </c>
      <c r="I29" s="8">
        <v>189.09</v>
      </c>
      <c r="J29" s="28">
        <v>0.1</v>
      </c>
      <c r="K29" s="8">
        <v>7.21</v>
      </c>
      <c r="L29" s="8">
        <v>31.85</v>
      </c>
      <c r="M29" s="8">
        <v>28.32</v>
      </c>
      <c r="N29" s="8">
        <v>69.87</v>
      </c>
      <c r="O29" s="8">
        <v>15.42</v>
      </c>
      <c r="P29" s="8">
        <v>0.87</v>
      </c>
    </row>
    <row r="30" spans="2:16" ht="25.05" customHeight="1" x14ac:dyDescent="0.2">
      <c r="B30" s="27">
        <v>781</v>
      </c>
      <c r="C30" s="69" t="s">
        <v>62</v>
      </c>
      <c r="D30" s="69"/>
      <c r="E30" s="27">
        <v>180</v>
      </c>
      <c r="F30" s="8">
        <v>1.17</v>
      </c>
      <c r="G30" s="8">
        <v>1.1499999999999999</v>
      </c>
      <c r="H30" s="8">
        <v>10.68</v>
      </c>
      <c r="I30" s="8">
        <v>57.52</v>
      </c>
      <c r="J30" s="8">
        <v>0.01</v>
      </c>
      <c r="K30" s="8">
        <v>0.47</v>
      </c>
      <c r="L30" s="28">
        <v>7.2</v>
      </c>
      <c r="M30" s="28">
        <v>43.5</v>
      </c>
      <c r="N30" s="8">
        <v>32.450000000000003</v>
      </c>
      <c r="O30" s="8">
        <v>5.0599999999999996</v>
      </c>
      <c r="P30" s="8">
        <v>7.0000000000000007E-2</v>
      </c>
    </row>
    <row r="31" spans="2:16" ht="25.05" customHeight="1" x14ac:dyDescent="0.2">
      <c r="B31" s="27">
        <v>114</v>
      </c>
      <c r="C31" s="69" t="s">
        <v>63</v>
      </c>
      <c r="D31" s="69"/>
      <c r="E31" s="27">
        <v>30</v>
      </c>
      <c r="F31" s="8">
        <v>2.37</v>
      </c>
      <c r="G31" s="28">
        <v>0.3</v>
      </c>
      <c r="H31" s="8">
        <v>14.49</v>
      </c>
      <c r="I31" s="28">
        <v>70.5</v>
      </c>
      <c r="J31" s="8">
        <v>0.05</v>
      </c>
      <c r="K31" s="26"/>
      <c r="L31" s="26"/>
      <c r="M31" s="28">
        <v>6.9</v>
      </c>
      <c r="N31" s="28">
        <v>26.1</v>
      </c>
      <c r="O31" s="28">
        <v>9.9</v>
      </c>
      <c r="P31" s="28">
        <v>0.6</v>
      </c>
    </row>
    <row r="32" spans="2:16" ht="25.05" customHeight="1" x14ac:dyDescent="0.2">
      <c r="B32" s="24" t="s">
        <v>34</v>
      </c>
      <c r="C32" s="25"/>
      <c r="D32" s="25"/>
      <c r="E32" s="45">
        <f>E29+E30+E31+155</f>
        <v>415</v>
      </c>
      <c r="F32" s="8">
        <v>10.050000000000001</v>
      </c>
      <c r="G32" s="8">
        <v>11.29</v>
      </c>
      <c r="H32" s="8">
        <v>60.73</v>
      </c>
      <c r="I32" s="8">
        <v>383.93</v>
      </c>
      <c r="J32" s="8">
        <v>0.21</v>
      </c>
      <c r="K32" s="8">
        <v>24.47</v>
      </c>
      <c r="L32" s="8">
        <v>44.05</v>
      </c>
      <c r="M32" s="8">
        <v>104.16</v>
      </c>
      <c r="N32" s="8">
        <v>163.65</v>
      </c>
      <c r="O32" s="8">
        <v>44.78</v>
      </c>
      <c r="P32" s="8">
        <v>2.06</v>
      </c>
    </row>
    <row r="33" spans="2:16" ht="25.05" customHeight="1" x14ac:dyDescent="0.2">
      <c r="B33" s="75" t="s">
        <v>119</v>
      </c>
      <c r="C33" s="76"/>
      <c r="D33" s="77"/>
      <c r="E33" s="11">
        <v>375</v>
      </c>
      <c r="F33" s="14">
        <v>10.5</v>
      </c>
      <c r="G33" s="9">
        <v>11.75</v>
      </c>
      <c r="H33" s="8">
        <v>50.7</v>
      </c>
      <c r="I33" s="9">
        <v>350</v>
      </c>
      <c r="J33" s="15">
        <v>0.2</v>
      </c>
      <c r="K33" s="9">
        <v>11.3</v>
      </c>
      <c r="L33" s="9">
        <v>112.5</v>
      </c>
      <c r="M33" s="9">
        <v>200</v>
      </c>
      <c r="N33" s="9">
        <v>175</v>
      </c>
      <c r="O33" s="9">
        <v>20</v>
      </c>
      <c r="P33" s="9">
        <v>2.5</v>
      </c>
    </row>
    <row r="34" spans="2:16" s="1" customFormat="1" ht="25.05" customHeight="1" x14ac:dyDescent="0.2">
      <c r="B34" s="19" t="s">
        <v>35</v>
      </c>
      <c r="C34" s="20"/>
      <c r="D34" s="20"/>
      <c r="E34" s="47">
        <f>E32+E25+E16+E12</f>
        <v>1471</v>
      </c>
      <c r="F34" s="22">
        <v>38.799999999999997</v>
      </c>
      <c r="G34" s="23">
        <v>42.02</v>
      </c>
      <c r="H34" s="23">
        <v>215.99</v>
      </c>
      <c r="I34" s="23">
        <v>1402.49</v>
      </c>
      <c r="J34" s="23">
        <v>0.82</v>
      </c>
      <c r="K34" s="23">
        <v>44.66</v>
      </c>
      <c r="L34" s="23">
        <v>91.45</v>
      </c>
      <c r="M34" s="23">
        <v>213.25</v>
      </c>
      <c r="N34" s="23">
        <v>628.01</v>
      </c>
      <c r="O34" s="22">
        <v>252.2</v>
      </c>
      <c r="P34" s="23">
        <v>14.09</v>
      </c>
    </row>
    <row r="35" spans="2:16" s="1" customFormat="1" ht="25.05" customHeight="1" x14ac:dyDescent="0.2">
      <c r="B35" s="75" t="s">
        <v>120</v>
      </c>
      <c r="C35" s="76"/>
      <c r="D35" s="77"/>
      <c r="E35" s="11">
        <v>1275</v>
      </c>
      <c r="F35" s="16">
        <v>35.700000000000003</v>
      </c>
      <c r="G35" s="16">
        <v>39.950000000000003</v>
      </c>
      <c r="H35" s="16">
        <v>172.55</v>
      </c>
      <c r="I35" s="17">
        <v>1190</v>
      </c>
      <c r="J35" s="17">
        <v>0.68</v>
      </c>
      <c r="K35" s="17">
        <v>38.25</v>
      </c>
      <c r="L35" s="17">
        <v>382.5</v>
      </c>
      <c r="M35" s="18">
        <v>680</v>
      </c>
      <c r="N35" s="17">
        <v>595</v>
      </c>
      <c r="O35" s="18">
        <v>68</v>
      </c>
      <c r="P35" s="17">
        <v>8.5</v>
      </c>
    </row>
    <row r="36" spans="2:16" s="1" customFormat="1" ht="25.05" customHeight="1" x14ac:dyDescent="0.2">
      <c r="B36" s="29"/>
      <c r="C36" s="29"/>
      <c r="D36" s="29"/>
      <c r="E36" s="29"/>
      <c r="F36" s="30"/>
      <c r="G36" s="31"/>
      <c r="H36" s="31"/>
      <c r="I36" s="31"/>
      <c r="J36" s="31"/>
      <c r="K36" s="31"/>
      <c r="L36" s="31"/>
      <c r="M36" s="31"/>
      <c r="N36" s="31"/>
      <c r="O36" s="30"/>
      <c r="P36" s="31"/>
    </row>
    <row r="37" spans="2:16" ht="25.05" customHeight="1" x14ac:dyDescent="0.2">
      <c r="B37" s="32" t="s">
        <v>0</v>
      </c>
      <c r="C37" s="33"/>
      <c r="D37" s="33"/>
      <c r="E37" s="33"/>
      <c r="F37" s="34" t="s">
        <v>1</v>
      </c>
      <c r="G37" s="71" t="s">
        <v>36</v>
      </c>
      <c r="H37" s="72"/>
      <c r="I37" s="72"/>
      <c r="J37" s="73" t="s">
        <v>3</v>
      </c>
      <c r="K37" s="73"/>
      <c r="L37" s="74" t="s">
        <v>48</v>
      </c>
      <c r="M37" s="74"/>
      <c r="N37" s="74"/>
      <c r="O37" s="74"/>
      <c r="P37" s="74"/>
    </row>
    <row r="38" spans="2:16" ht="25.05" customHeight="1" x14ac:dyDescent="0.2">
      <c r="B38" s="33"/>
      <c r="C38" s="33"/>
      <c r="D38" s="33"/>
      <c r="E38" s="73" t="s">
        <v>4</v>
      </c>
      <c r="F38" s="73"/>
      <c r="G38" s="33" t="s">
        <v>5</v>
      </c>
      <c r="H38" s="33"/>
      <c r="I38" s="33"/>
      <c r="J38" s="73" t="s">
        <v>6</v>
      </c>
      <c r="K38" s="73"/>
      <c r="L38" s="71" t="s">
        <v>7</v>
      </c>
      <c r="M38" s="71"/>
      <c r="N38" s="71"/>
      <c r="O38" s="71"/>
      <c r="P38" s="71"/>
    </row>
    <row r="39" spans="2:16" ht="25.05" customHeight="1" x14ac:dyDescent="0.2">
      <c r="B39" s="63" t="s">
        <v>8</v>
      </c>
      <c r="C39" s="63" t="s">
        <v>9</v>
      </c>
      <c r="D39" s="63"/>
      <c r="E39" s="63" t="s">
        <v>10</v>
      </c>
      <c r="F39" s="67" t="s">
        <v>11</v>
      </c>
      <c r="G39" s="67"/>
      <c r="H39" s="67"/>
      <c r="I39" s="63" t="s">
        <v>12</v>
      </c>
      <c r="J39" s="67" t="s">
        <v>13</v>
      </c>
      <c r="K39" s="67"/>
      <c r="L39" s="67"/>
      <c r="M39" s="67" t="s">
        <v>14</v>
      </c>
      <c r="N39" s="67"/>
      <c r="O39" s="67"/>
      <c r="P39" s="67"/>
    </row>
    <row r="40" spans="2:16" ht="25.05" customHeight="1" x14ac:dyDescent="0.2">
      <c r="B40" s="64"/>
      <c r="C40" s="65"/>
      <c r="D40" s="66"/>
      <c r="E40" s="64"/>
      <c r="F40" s="5" t="s">
        <v>15</v>
      </c>
      <c r="G40" s="5" t="s">
        <v>16</v>
      </c>
      <c r="H40" s="5" t="s">
        <v>17</v>
      </c>
      <c r="I40" s="64"/>
      <c r="J40" s="5" t="s">
        <v>18</v>
      </c>
      <c r="K40" s="5" t="s">
        <v>19</v>
      </c>
      <c r="L40" s="5" t="s">
        <v>20</v>
      </c>
      <c r="M40" s="5" t="s">
        <v>21</v>
      </c>
      <c r="N40" s="5" t="s">
        <v>22</v>
      </c>
      <c r="O40" s="5" t="s">
        <v>23</v>
      </c>
      <c r="P40" s="5" t="s">
        <v>24</v>
      </c>
    </row>
    <row r="41" spans="2:16" ht="25.05" customHeight="1" x14ac:dyDescent="0.2">
      <c r="B41" s="27">
        <v>1</v>
      </c>
      <c r="C41" s="78">
        <v>2</v>
      </c>
      <c r="D41" s="78"/>
      <c r="E41" s="27">
        <v>3</v>
      </c>
      <c r="F41" s="27">
        <v>4</v>
      </c>
      <c r="G41" s="27">
        <v>5</v>
      </c>
      <c r="H41" s="27">
        <v>6</v>
      </c>
      <c r="I41" s="27">
        <v>7</v>
      </c>
      <c r="J41" s="27">
        <v>8</v>
      </c>
      <c r="K41" s="27">
        <v>9</v>
      </c>
      <c r="L41" s="27">
        <v>10</v>
      </c>
      <c r="M41" s="27">
        <v>12</v>
      </c>
      <c r="N41" s="27">
        <v>13</v>
      </c>
      <c r="O41" s="27">
        <v>14</v>
      </c>
      <c r="P41" s="27">
        <v>15</v>
      </c>
    </row>
    <row r="42" spans="2:16" ht="25.05" customHeight="1" x14ac:dyDescent="0.2">
      <c r="B42" s="68" t="s">
        <v>25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 ht="25.05" customHeight="1" x14ac:dyDescent="0.2">
      <c r="B43" s="27">
        <v>307</v>
      </c>
      <c r="C43" s="69" t="s">
        <v>64</v>
      </c>
      <c r="D43" s="69"/>
      <c r="E43" s="26" t="s">
        <v>37</v>
      </c>
      <c r="F43" s="8">
        <v>7.64</v>
      </c>
      <c r="G43" s="8">
        <v>12.93</v>
      </c>
      <c r="H43" s="8">
        <v>3.03</v>
      </c>
      <c r="I43" s="8">
        <v>159.41999999999999</v>
      </c>
      <c r="J43" s="8">
        <v>0.06</v>
      </c>
      <c r="K43" s="8">
        <v>0.73</v>
      </c>
      <c r="L43" s="8">
        <v>144.78</v>
      </c>
      <c r="M43" s="8">
        <v>95.34</v>
      </c>
      <c r="N43" s="8">
        <v>142.43</v>
      </c>
      <c r="O43" s="8">
        <v>13.59</v>
      </c>
      <c r="P43" s="8">
        <v>1.25</v>
      </c>
    </row>
    <row r="44" spans="2:16" ht="25.05" customHeight="1" x14ac:dyDescent="0.2">
      <c r="B44" s="27">
        <v>111</v>
      </c>
      <c r="C44" s="69" t="s">
        <v>50</v>
      </c>
      <c r="D44" s="69"/>
      <c r="E44" s="27">
        <v>5</v>
      </c>
      <c r="F44" s="8">
        <v>0.04</v>
      </c>
      <c r="G44" s="8">
        <v>3.63</v>
      </c>
      <c r="H44" s="8">
        <v>7.0000000000000007E-2</v>
      </c>
      <c r="I44" s="8">
        <v>33.049999999999997</v>
      </c>
      <c r="J44" s="26"/>
      <c r="K44" s="26"/>
      <c r="L44" s="27">
        <v>20</v>
      </c>
      <c r="M44" s="28">
        <v>1.2</v>
      </c>
      <c r="N44" s="28">
        <v>1.5</v>
      </c>
      <c r="O44" s="26"/>
      <c r="P44" s="8">
        <v>0.01</v>
      </c>
    </row>
    <row r="45" spans="2:16" ht="25.05" customHeight="1" x14ac:dyDescent="0.2">
      <c r="B45" s="27">
        <v>781</v>
      </c>
      <c r="C45" s="69" t="s">
        <v>62</v>
      </c>
      <c r="D45" s="69"/>
      <c r="E45" s="27">
        <v>180</v>
      </c>
      <c r="F45" s="8">
        <v>1.17</v>
      </c>
      <c r="G45" s="8">
        <v>1.1499999999999999</v>
      </c>
      <c r="H45" s="8">
        <v>10.68</v>
      </c>
      <c r="I45" s="8">
        <v>57.52</v>
      </c>
      <c r="J45" s="8">
        <v>0.01</v>
      </c>
      <c r="K45" s="8">
        <v>0.47</v>
      </c>
      <c r="L45" s="28">
        <v>7.2</v>
      </c>
      <c r="M45" s="28">
        <v>43.5</v>
      </c>
      <c r="N45" s="8">
        <v>32.450000000000003</v>
      </c>
      <c r="O45" s="8">
        <v>5.0599999999999996</v>
      </c>
      <c r="P45" s="8">
        <v>7.0000000000000007E-2</v>
      </c>
    </row>
    <row r="46" spans="2:16" ht="25.05" customHeight="1" x14ac:dyDescent="0.2">
      <c r="B46" s="27">
        <v>118</v>
      </c>
      <c r="C46" s="69" t="s">
        <v>138</v>
      </c>
      <c r="D46" s="69"/>
      <c r="E46" s="27">
        <v>100</v>
      </c>
      <c r="F46" s="28">
        <v>0.4</v>
      </c>
      <c r="G46" s="28">
        <v>0.4</v>
      </c>
      <c r="H46" s="28">
        <v>9.8000000000000007</v>
      </c>
      <c r="I46" s="27">
        <v>47</v>
      </c>
      <c r="J46" s="8">
        <v>0.03</v>
      </c>
      <c r="K46" s="27">
        <v>10</v>
      </c>
      <c r="L46" s="26"/>
      <c r="M46" s="27">
        <v>16</v>
      </c>
      <c r="N46" s="27">
        <v>11</v>
      </c>
      <c r="O46" s="27">
        <v>9</v>
      </c>
      <c r="P46" s="28">
        <v>2.2000000000000002</v>
      </c>
    </row>
    <row r="47" spans="2:16" ht="25.05" customHeight="1" x14ac:dyDescent="0.2">
      <c r="B47" s="27">
        <v>114</v>
      </c>
      <c r="C47" s="69" t="s">
        <v>65</v>
      </c>
      <c r="D47" s="69"/>
      <c r="E47" s="27">
        <v>30</v>
      </c>
      <c r="F47" s="8">
        <v>2.37</v>
      </c>
      <c r="G47" s="28">
        <v>0.3</v>
      </c>
      <c r="H47" s="8">
        <v>14.49</v>
      </c>
      <c r="I47" s="28">
        <v>70.5</v>
      </c>
      <c r="J47" s="8">
        <v>0.05</v>
      </c>
      <c r="K47" s="26"/>
      <c r="L47" s="26"/>
      <c r="M47" s="28">
        <v>6.9</v>
      </c>
      <c r="N47" s="28">
        <v>26.1</v>
      </c>
      <c r="O47" s="28">
        <v>9.9</v>
      </c>
      <c r="P47" s="28">
        <v>0.6</v>
      </c>
    </row>
    <row r="48" spans="2:16" ht="25.05" customHeight="1" x14ac:dyDescent="0.2">
      <c r="B48" s="24" t="s">
        <v>26</v>
      </c>
      <c r="C48" s="25"/>
      <c r="D48" s="25"/>
      <c r="E48" s="45">
        <f>E44+E45+E46+E47+99</f>
        <v>414</v>
      </c>
      <c r="F48" s="8">
        <v>11.62</v>
      </c>
      <c r="G48" s="8">
        <v>18.41</v>
      </c>
      <c r="H48" s="8">
        <v>38.07</v>
      </c>
      <c r="I48" s="8">
        <v>367.49</v>
      </c>
      <c r="J48" s="8">
        <v>0.15</v>
      </c>
      <c r="K48" s="28">
        <v>11.2</v>
      </c>
      <c r="L48" s="8">
        <v>171.98</v>
      </c>
      <c r="M48" s="8">
        <v>162.94</v>
      </c>
      <c r="N48" s="8">
        <v>213.48</v>
      </c>
      <c r="O48" s="8">
        <v>37.549999999999997</v>
      </c>
      <c r="P48" s="8">
        <v>4.13</v>
      </c>
    </row>
    <row r="49" spans="2:16" ht="25.05" customHeight="1" x14ac:dyDescent="0.2">
      <c r="B49" s="79" t="s">
        <v>121</v>
      </c>
      <c r="C49" s="80"/>
      <c r="D49" s="81"/>
      <c r="E49" s="7">
        <v>350</v>
      </c>
      <c r="F49" s="8">
        <v>8.4</v>
      </c>
      <c r="G49" s="8">
        <v>9.4</v>
      </c>
      <c r="H49" s="8">
        <v>40.6</v>
      </c>
      <c r="I49" s="9">
        <v>280</v>
      </c>
      <c r="J49" s="9">
        <v>0.16</v>
      </c>
      <c r="K49" s="9">
        <v>9</v>
      </c>
      <c r="L49" s="10">
        <v>90</v>
      </c>
      <c r="M49" s="9">
        <v>160</v>
      </c>
      <c r="N49" s="9">
        <v>140</v>
      </c>
      <c r="O49" s="9">
        <v>16</v>
      </c>
      <c r="P49" s="9">
        <v>2</v>
      </c>
    </row>
    <row r="50" spans="2:16" ht="25.05" customHeight="1" x14ac:dyDescent="0.2">
      <c r="B50" s="68" t="s">
        <v>27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 ht="25.05" customHeight="1" x14ac:dyDescent="0.2">
      <c r="B51" s="27">
        <v>619</v>
      </c>
      <c r="C51" s="69" t="s">
        <v>66</v>
      </c>
      <c r="D51" s="69"/>
      <c r="E51" s="27">
        <v>100</v>
      </c>
      <c r="F51" s="26"/>
      <c r="G51" s="26"/>
      <c r="H51" s="8">
        <v>9.1300000000000008</v>
      </c>
      <c r="I51" s="8">
        <v>36.67</v>
      </c>
      <c r="J51" s="26"/>
      <c r="K51" s="27">
        <v>10</v>
      </c>
      <c r="L51" s="26"/>
      <c r="M51" s="8">
        <v>0.24</v>
      </c>
      <c r="N51" s="26"/>
      <c r="O51" s="26"/>
      <c r="P51" s="8">
        <v>0.03</v>
      </c>
    </row>
    <row r="52" spans="2:16" ht="25.05" customHeight="1" x14ac:dyDescent="0.2">
      <c r="B52" s="24" t="s">
        <v>28</v>
      </c>
      <c r="C52" s="25"/>
      <c r="D52" s="25"/>
      <c r="E52" s="46">
        <v>100</v>
      </c>
      <c r="F52" s="26"/>
      <c r="G52" s="26"/>
      <c r="H52" s="8">
        <v>9.1300000000000008</v>
      </c>
      <c r="I52" s="8">
        <v>36.67</v>
      </c>
      <c r="J52" s="26"/>
      <c r="K52" s="27">
        <v>10</v>
      </c>
      <c r="L52" s="26"/>
      <c r="M52" s="8">
        <v>0.24</v>
      </c>
      <c r="N52" s="26"/>
      <c r="O52" s="26"/>
      <c r="P52" s="8">
        <v>0.03</v>
      </c>
    </row>
    <row r="53" spans="2:16" ht="25.05" customHeight="1" x14ac:dyDescent="0.2">
      <c r="B53" s="75" t="s">
        <v>122</v>
      </c>
      <c r="C53" s="76"/>
      <c r="D53" s="77"/>
      <c r="E53" s="11">
        <v>100</v>
      </c>
      <c r="F53" s="12">
        <v>2.1</v>
      </c>
      <c r="G53" s="9">
        <v>2.35</v>
      </c>
      <c r="H53" s="8">
        <v>10.15</v>
      </c>
      <c r="I53" s="9">
        <v>70</v>
      </c>
      <c r="J53" s="9">
        <v>0.04</v>
      </c>
      <c r="K53" s="9">
        <v>2.25</v>
      </c>
      <c r="L53" s="9">
        <v>22.5</v>
      </c>
      <c r="M53" s="9">
        <v>40</v>
      </c>
      <c r="N53" s="9">
        <v>35</v>
      </c>
      <c r="O53" s="9">
        <v>4</v>
      </c>
      <c r="P53" s="9">
        <v>0.5</v>
      </c>
    </row>
    <row r="54" spans="2:16" ht="25.05" customHeight="1" x14ac:dyDescent="0.2">
      <c r="B54" s="68" t="s">
        <v>29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 ht="25.05" customHeight="1" x14ac:dyDescent="0.2">
      <c r="B55" s="27">
        <v>142</v>
      </c>
      <c r="C55" s="69" t="s">
        <v>67</v>
      </c>
      <c r="D55" s="69"/>
      <c r="E55" s="27">
        <v>30</v>
      </c>
      <c r="F55" s="8">
        <v>0.55000000000000004</v>
      </c>
      <c r="G55" s="8">
        <v>1.58</v>
      </c>
      <c r="H55" s="28">
        <v>3.9</v>
      </c>
      <c r="I55" s="8">
        <v>32.130000000000003</v>
      </c>
      <c r="J55" s="8">
        <v>0.02</v>
      </c>
      <c r="K55" s="28">
        <v>4.5</v>
      </c>
      <c r="L55" s="26"/>
      <c r="M55" s="8">
        <v>7.48</v>
      </c>
      <c r="N55" s="8">
        <v>17.34</v>
      </c>
      <c r="O55" s="8">
        <v>8.16</v>
      </c>
      <c r="P55" s="8">
        <v>0.33</v>
      </c>
    </row>
    <row r="56" spans="2:16" ht="25.05" customHeight="1" x14ac:dyDescent="0.2">
      <c r="B56" s="27">
        <v>160</v>
      </c>
      <c r="C56" s="69" t="s">
        <v>68</v>
      </c>
      <c r="D56" s="69"/>
      <c r="E56" s="26" t="s">
        <v>30</v>
      </c>
      <c r="F56" s="8">
        <v>1.32</v>
      </c>
      <c r="G56" s="8">
        <v>3.69</v>
      </c>
      <c r="H56" s="8">
        <v>6.47</v>
      </c>
      <c r="I56" s="8">
        <v>64.88</v>
      </c>
      <c r="J56" s="8">
        <v>0.04</v>
      </c>
      <c r="K56" s="8">
        <v>12.04</v>
      </c>
      <c r="L56" s="28">
        <v>3.5</v>
      </c>
      <c r="M56" s="8">
        <v>20.98</v>
      </c>
      <c r="N56" s="8">
        <v>32.32</v>
      </c>
      <c r="O56" s="8">
        <v>12.62</v>
      </c>
      <c r="P56" s="8">
        <v>0.42</v>
      </c>
    </row>
    <row r="57" spans="2:16" ht="25.05" customHeight="1" x14ac:dyDescent="0.2">
      <c r="B57" s="27">
        <v>351</v>
      </c>
      <c r="C57" s="69" t="s">
        <v>69</v>
      </c>
      <c r="D57" s="69"/>
      <c r="E57" s="26" t="s">
        <v>31</v>
      </c>
      <c r="F57" s="8">
        <v>7.61</v>
      </c>
      <c r="G57" s="8">
        <v>2.2400000000000002</v>
      </c>
      <c r="H57" s="8">
        <v>5.43</v>
      </c>
      <c r="I57" s="8">
        <v>72.58</v>
      </c>
      <c r="J57" s="8">
        <v>0.06</v>
      </c>
      <c r="K57" s="8">
        <v>0.65</v>
      </c>
      <c r="L57" s="28">
        <v>13.9</v>
      </c>
      <c r="M57" s="8">
        <v>23.24</v>
      </c>
      <c r="N57" s="8">
        <v>112.02</v>
      </c>
      <c r="O57" s="8">
        <v>26.27</v>
      </c>
      <c r="P57" s="8">
        <v>0.64</v>
      </c>
    </row>
    <row r="58" spans="2:16" ht="25.05" customHeight="1" x14ac:dyDescent="0.2">
      <c r="B58" s="27">
        <v>643</v>
      </c>
      <c r="C58" s="69" t="s">
        <v>70</v>
      </c>
      <c r="D58" s="69"/>
      <c r="E58" s="27">
        <v>110</v>
      </c>
      <c r="F58" s="8">
        <v>2.38</v>
      </c>
      <c r="G58" s="28">
        <v>2.5</v>
      </c>
      <c r="H58" s="8">
        <v>16.13</v>
      </c>
      <c r="I58" s="8">
        <v>96.82</v>
      </c>
      <c r="J58" s="8">
        <v>0.12</v>
      </c>
      <c r="K58" s="8">
        <v>19.010000000000002</v>
      </c>
      <c r="L58" s="28">
        <v>12.1</v>
      </c>
      <c r="M58" s="8">
        <v>33.78</v>
      </c>
      <c r="N58" s="8">
        <v>70.86</v>
      </c>
      <c r="O58" s="8">
        <v>24.17</v>
      </c>
      <c r="P58" s="28">
        <v>0.9</v>
      </c>
    </row>
    <row r="59" spans="2:16" ht="25.05" customHeight="1" x14ac:dyDescent="0.2">
      <c r="B59" s="27">
        <v>394</v>
      </c>
      <c r="C59" s="69" t="s">
        <v>71</v>
      </c>
      <c r="D59" s="69"/>
      <c r="E59" s="27">
        <v>150</v>
      </c>
      <c r="F59" s="8">
        <v>0.35</v>
      </c>
      <c r="G59" s="8">
        <v>0.08</v>
      </c>
      <c r="H59" s="8">
        <v>17.850000000000001</v>
      </c>
      <c r="I59" s="8">
        <v>74.069999999999993</v>
      </c>
      <c r="J59" s="8">
        <v>0.02</v>
      </c>
      <c r="K59" s="26"/>
      <c r="L59" s="26"/>
      <c r="M59" s="8">
        <v>12.24</v>
      </c>
      <c r="N59" s="8">
        <v>19.350000000000001</v>
      </c>
      <c r="O59" s="28">
        <v>6.3</v>
      </c>
      <c r="P59" s="8">
        <v>0.47</v>
      </c>
    </row>
    <row r="60" spans="2:16" ht="25.05" customHeight="1" x14ac:dyDescent="0.2">
      <c r="B60" s="27">
        <v>115</v>
      </c>
      <c r="C60" s="69" t="s">
        <v>59</v>
      </c>
      <c r="D60" s="69"/>
      <c r="E60" s="27">
        <v>40</v>
      </c>
      <c r="F60" s="8">
        <v>2.44</v>
      </c>
      <c r="G60" s="8">
        <v>0.48</v>
      </c>
      <c r="H60" s="8">
        <v>15.96</v>
      </c>
      <c r="I60" s="28">
        <v>78.8</v>
      </c>
      <c r="J60" s="8">
        <v>7.0000000000000007E-2</v>
      </c>
      <c r="K60" s="26"/>
      <c r="L60" s="26"/>
      <c r="M60" s="28">
        <v>11.6</v>
      </c>
      <c r="N60" s="27">
        <v>52</v>
      </c>
      <c r="O60" s="28">
        <v>16.8</v>
      </c>
      <c r="P60" s="8">
        <v>1.44</v>
      </c>
    </row>
    <row r="61" spans="2:16" ht="25.05" customHeight="1" x14ac:dyDescent="0.2">
      <c r="B61" s="24" t="s">
        <v>32</v>
      </c>
      <c r="C61" s="25"/>
      <c r="D61" s="25"/>
      <c r="E61" s="45">
        <f>E55+E58+E59+E60+155+60</f>
        <v>545</v>
      </c>
      <c r="F61" s="8">
        <v>14.65</v>
      </c>
      <c r="G61" s="8">
        <v>10.57</v>
      </c>
      <c r="H61" s="8">
        <v>65.739999999999995</v>
      </c>
      <c r="I61" s="8">
        <v>419.28</v>
      </c>
      <c r="J61" s="8">
        <v>0.33</v>
      </c>
      <c r="K61" s="28">
        <v>36.200000000000003</v>
      </c>
      <c r="L61" s="28">
        <v>29.5</v>
      </c>
      <c r="M61" s="8">
        <v>109.32</v>
      </c>
      <c r="N61" s="8">
        <v>303.89</v>
      </c>
      <c r="O61" s="8">
        <v>94.32</v>
      </c>
      <c r="P61" s="28">
        <v>4.2</v>
      </c>
    </row>
    <row r="62" spans="2:16" ht="25.05" customHeight="1" x14ac:dyDescent="0.2">
      <c r="B62" s="75" t="s">
        <v>123</v>
      </c>
      <c r="C62" s="76"/>
      <c r="D62" s="82"/>
      <c r="E62" s="13">
        <v>450</v>
      </c>
      <c r="F62" s="8">
        <v>14.7</v>
      </c>
      <c r="G62" s="8">
        <v>16.45</v>
      </c>
      <c r="H62" s="9">
        <v>71</v>
      </c>
      <c r="I62" s="9">
        <v>490</v>
      </c>
      <c r="J62" s="9">
        <v>0.28000000000000003</v>
      </c>
      <c r="K62" s="9">
        <v>15.75</v>
      </c>
      <c r="L62" s="9">
        <v>157.5</v>
      </c>
      <c r="M62" s="9">
        <v>280</v>
      </c>
      <c r="N62" s="9">
        <v>245</v>
      </c>
      <c r="O62" s="9">
        <v>28</v>
      </c>
      <c r="P62" s="9">
        <v>3.5</v>
      </c>
    </row>
    <row r="63" spans="2:16" ht="25.05" customHeight="1" x14ac:dyDescent="0.2">
      <c r="B63" s="68" t="s">
        <v>33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 ht="25.05" customHeight="1" x14ac:dyDescent="0.2">
      <c r="B64" s="27">
        <v>349</v>
      </c>
      <c r="C64" s="69" t="s">
        <v>129</v>
      </c>
      <c r="D64" s="69"/>
      <c r="E64" s="27">
        <v>150</v>
      </c>
      <c r="F64" s="8">
        <v>5.65</v>
      </c>
      <c r="G64" s="8">
        <v>4.97</v>
      </c>
      <c r="H64" s="8">
        <v>27.73</v>
      </c>
      <c r="I64" s="8">
        <v>178.69</v>
      </c>
      <c r="J64" s="8">
        <v>0.12</v>
      </c>
      <c r="K64" s="8">
        <v>0.98</v>
      </c>
      <c r="L64" s="27">
        <v>27</v>
      </c>
      <c r="M64" s="28">
        <v>104.6</v>
      </c>
      <c r="N64" s="8">
        <v>147.06</v>
      </c>
      <c r="O64" s="8">
        <v>28.61</v>
      </c>
      <c r="P64" s="8">
        <v>1.43</v>
      </c>
    </row>
    <row r="65" spans="2:16" ht="25.05" customHeight="1" x14ac:dyDescent="0.2">
      <c r="B65" s="27">
        <v>184</v>
      </c>
      <c r="C65" s="69" t="s">
        <v>72</v>
      </c>
      <c r="D65" s="69"/>
      <c r="E65" s="27">
        <v>50</v>
      </c>
      <c r="F65" s="8">
        <v>3.83</v>
      </c>
      <c r="G65" s="8">
        <v>4.71</v>
      </c>
      <c r="H65" s="8">
        <v>24.44</v>
      </c>
      <c r="I65" s="8">
        <v>153.82</v>
      </c>
      <c r="J65" s="8">
        <v>0.06</v>
      </c>
      <c r="K65" s="26"/>
      <c r="L65" s="8">
        <v>6.25</v>
      </c>
      <c r="M65" s="8">
        <v>26.78</v>
      </c>
      <c r="N65" s="8">
        <v>36.81</v>
      </c>
      <c r="O65" s="8">
        <v>6.67</v>
      </c>
      <c r="P65" s="8">
        <v>0.61</v>
      </c>
    </row>
    <row r="66" spans="2:16" ht="25.05" customHeight="1" x14ac:dyDescent="0.2">
      <c r="B66" s="27">
        <v>411</v>
      </c>
      <c r="C66" s="69" t="s">
        <v>58</v>
      </c>
      <c r="D66" s="69"/>
      <c r="E66" s="27">
        <v>180</v>
      </c>
      <c r="F66" s="8">
        <v>0.06</v>
      </c>
      <c r="G66" s="26"/>
      <c r="H66" s="8">
        <v>9.98</v>
      </c>
      <c r="I66" s="28">
        <v>39.9</v>
      </c>
      <c r="J66" s="26"/>
      <c r="K66" s="26"/>
      <c r="L66" s="26"/>
      <c r="M66" s="8">
        <v>0.31</v>
      </c>
      <c r="N66" s="8">
        <v>0.02</v>
      </c>
      <c r="O66" s="8">
        <v>0.01</v>
      </c>
      <c r="P66" s="8">
        <v>0.03</v>
      </c>
    </row>
    <row r="67" spans="2:16" ht="25.05" customHeight="1" x14ac:dyDescent="0.2">
      <c r="B67" s="27">
        <v>114</v>
      </c>
      <c r="C67" s="69" t="s">
        <v>65</v>
      </c>
      <c r="D67" s="69"/>
      <c r="E67" s="27">
        <v>30</v>
      </c>
      <c r="F67" s="8">
        <v>2.37</v>
      </c>
      <c r="G67" s="28">
        <v>0.3</v>
      </c>
      <c r="H67" s="8">
        <v>14.49</v>
      </c>
      <c r="I67" s="28">
        <v>70.5</v>
      </c>
      <c r="J67" s="8">
        <v>0.05</v>
      </c>
      <c r="K67" s="26"/>
      <c r="L67" s="26"/>
      <c r="M67" s="28">
        <v>6.9</v>
      </c>
      <c r="N67" s="28">
        <v>26.1</v>
      </c>
      <c r="O67" s="28">
        <v>9.9</v>
      </c>
      <c r="P67" s="28">
        <v>0.6</v>
      </c>
    </row>
    <row r="68" spans="2:16" ht="25.05" customHeight="1" x14ac:dyDescent="0.2">
      <c r="B68" s="24" t="s">
        <v>34</v>
      </c>
      <c r="C68" s="25"/>
      <c r="D68" s="25"/>
      <c r="E68" s="45">
        <f>E64+E65+E66+E67</f>
        <v>410</v>
      </c>
      <c r="F68" s="8">
        <v>11.91</v>
      </c>
      <c r="G68" s="8">
        <v>9.98</v>
      </c>
      <c r="H68" s="8">
        <v>76.64</v>
      </c>
      <c r="I68" s="8">
        <v>442.91</v>
      </c>
      <c r="J68" s="8">
        <v>0.23</v>
      </c>
      <c r="K68" s="8">
        <v>0.98</v>
      </c>
      <c r="L68" s="8">
        <v>33.25</v>
      </c>
      <c r="M68" s="8">
        <v>138.59</v>
      </c>
      <c r="N68" s="8">
        <v>209.99</v>
      </c>
      <c r="O68" s="8">
        <v>45.19</v>
      </c>
      <c r="P68" s="8">
        <v>2.67</v>
      </c>
    </row>
    <row r="69" spans="2:16" ht="25.05" customHeight="1" x14ac:dyDescent="0.2">
      <c r="B69" s="75" t="s">
        <v>119</v>
      </c>
      <c r="C69" s="76"/>
      <c r="D69" s="77"/>
      <c r="E69" s="11">
        <v>375</v>
      </c>
      <c r="F69" s="14">
        <v>10.5</v>
      </c>
      <c r="G69" s="9">
        <v>11.75</v>
      </c>
      <c r="H69" s="8">
        <v>50.7</v>
      </c>
      <c r="I69" s="9">
        <v>350</v>
      </c>
      <c r="J69" s="15">
        <v>0.2</v>
      </c>
      <c r="K69" s="9">
        <v>11.3</v>
      </c>
      <c r="L69" s="9">
        <v>112.5</v>
      </c>
      <c r="M69" s="9">
        <v>200</v>
      </c>
      <c r="N69" s="9">
        <v>175</v>
      </c>
      <c r="O69" s="9">
        <v>20</v>
      </c>
      <c r="P69" s="9">
        <v>2.5</v>
      </c>
    </row>
    <row r="70" spans="2:16" s="1" customFormat="1" ht="25.05" customHeight="1" x14ac:dyDescent="0.2">
      <c r="B70" s="83" t="s">
        <v>35</v>
      </c>
      <c r="C70" s="84"/>
      <c r="D70" s="84"/>
      <c r="E70" s="47">
        <f>E68+E61+E52+E48</f>
        <v>1469</v>
      </c>
      <c r="F70" s="23">
        <v>38.18</v>
      </c>
      <c r="G70" s="23">
        <v>38.96</v>
      </c>
      <c r="H70" s="23">
        <v>189.58</v>
      </c>
      <c r="I70" s="23">
        <v>1266.3499999999999</v>
      </c>
      <c r="J70" s="23">
        <v>0.71</v>
      </c>
      <c r="K70" s="23">
        <v>58.38</v>
      </c>
      <c r="L70" s="23">
        <v>234.73</v>
      </c>
      <c r="M70" s="23">
        <v>411.09</v>
      </c>
      <c r="N70" s="23">
        <v>727.36</v>
      </c>
      <c r="O70" s="23">
        <v>177.06</v>
      </c>
      <c r="P70" s="23">
        <v>11.03</v>
      </c>
    </row>
    <row r="71" spans="2:16" s="1" customFormat="1" ht="25.05" customHeight="1" x14ac:dyDescent="0.2">
      <c r="B71" s="75" t="s">
        <v>120</v>
      </c>
      <c r="C71" s="76"/>
      <c r="D71" s="77"/>
      <c r="E71" s="11">
        <v>1275</v>
      </c>
      <c r="F71" s="16">
        <v>35.700000000000003</v>
      </c>
      <c r="G71" s="16">
        <v>39.950000000000003</v>
      </c>
      <c r="H71" s="16">
        <v>172.55</v>
      </c>
      <c r="I71" s="17">
        <v>1190</v>
      </c>
      <c r="J71" s="17">
        <v>0.68</v>
      </c>
      <c r="K71" s="17">
        <v>38.25</v>
      </c>
      <c r="L71" s="17">
        <v>382.5</v>
      </c>
      <c r="M71" s="18">
        <v>680</v>
      </c>
      <c r="N71" s="17">
        <v>595</v>
      </c>
      <c r="O71" s="18">
        <v>68</v>
      </c>
      <c r="P71" s="17">
        <v>8.5</v>
      </c>
    </row>
    <row r="72" spans="2:16" s="1" customFormat="1" ht="25.05" customHeight="1" x14ac:dyDescent="0.2">
      <c r="B72" s="35"/>
      <c r="C72" s="35"/>
      <c r="D72" s="35"/>
      <c r="E72" s="29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2:16" ht="25.05" customHeight="1" x14ac:dyDescent="0.2">
      <c r="B73" s="32" t="s">
        <v>0</v>
      </c>
      <c r="C73" s="33"/>
      <c r="D73" s="33"/>
      <c r="E73" s="33"/>
      <c r="F73" s="34" t="s">
        <v>1</v>
      </c>
      <c r="G73" s="71" t="s">
        <v>38</v>
      </c>
      <c r="H73" s="72"/>
      <c r="I73" s="72"/>
      <c r="J73" s="73" t="s">
        <v>3</v>
      </c>
      <c r="K73" s="73"/>
      <c r="L73" s="74" t="s">
        <v>48</v>
      </c>
      <c r="M73" s="74"/>
      <c r="N73" s="74"/>
      <c r="O73" s="74"/>
      <c r="P73" s="74"/>
    </row>
    <row r="74" spans="2:16" ht="25.05" customHeight="1" x14ac:dyDescent="0.2">
      <c r="B74" s="33"/>
      <c r="C74" s="33"/>
      <c r="D74" s="33"/>
      <c r="E74" s="73" t="s">
        <v>4</v>
      </c>
      <c r="F74" s="73"/>
      <c r="G74" s="33" t="s">
        <v>5</v>
      </c>
      <c r="H74" s="33"/>
      <c r="I74" s="33"/>
      <c r="J74" s="73" t="s">
        <v>6</v>
      </c>
      <c r="K74" s="73"/>
      <c r="L74" s="71" t="s">
        <v>7</v>
      </c>
      <c r="M74" s="71"/>
      <c r="N74" s="71"/>
      <c r="O74" s="71"/>
      <c r="P74" s="71"/>
    </row>
    <row r="75" spans="2:16" ht="25.05" customHeight="1" x14ac:dyDescent="0.2">
      <c r="B75" s="63" t="s">
        <v>8</v>
      </c>
      <c r="C75" s="63" t="s">
        <v>9</v>
      </c>
      <c r="D75" s="63"/>
      <c r="E75" s="63" t="s">
        <v>10</v>
      </c>
      <c r="F75" s="67" t="s">
        <v>11</v>
      </c>
      <c r="G75" s="67"/>
      <c r="H75" s="67"/>
      <c r="I75" s="63" t="s">
        <v>12</v>
      </c>
      <c r="J75" s="67" t="s">
        <v>13</v>
      </c>
      <c r="K75" s="67"/>
      <c r="L75" s="67"/>
      <c r="M75" s="67" t="s">
        <v>14</v>
      </c>
      <c r="N75" s="67"/>
      <c r="O75" s="67"/>
      <c r="P75" s="67"/>
    </row>
    <row r="76" spans="2:16" ht="25.05" customHeight="1" x14ac:dyDescent="0.2">
      <c r="B76" s="64"/>
      <c r="C76" s="65"/>
      <c r="D76" s="66"/>
      <c r="E76" s="64"/>
      <c r="F76" s="5" t="s">
        <v>15</v>
      </c>
      <c r="G76" s="5" t="s">
        <v>16</v>
      </c>
      <c r="H76" s="5" t="s">
        <v>17</v>
      </c>
      <c r="I76" s="64"/>
      <c r="J76" s="5" t="s">
        <v>18</v>
      </c>
      <c r="K76" s="5" t="s">
        <v>19</v>
      </c>
      <c r="L76" s="5" t="s">
        <v>20</v>
      </c>
      <c r="M76" s="5" t="s">
        <v>21</v>
      </c>
      <c r="N76" s="5" t="s">
        <v>22</v>
      </c>
      <c r="O76" s="5" t="s">
        <v>23</v>
      </c>
      <c r="P76" s="5" t="s">
        <v>24</v>
      </c>
    </row>
    <row r="77" spans="2:16" ht="25.05" customHeight="1" x14ac:dyDescent="0.2">
      <c r="B77" s="27">
        <v>1</v>
      </c>
      <c r="C77" s="78">
        <v>2</v>
      </c>
      <c r="D77" s="78"/>
      <c r="E77" s="27">
        <v>3</v>
      </c>
      <c r="F77" s="27">
        <v>4</v>
      </c>
      <c r="G77" s="27">
        <v>5</v>
      </c>
      <c r="H77" s="27">
        <v>6</v>
      </c>
      <c r="I77" s="27">
        <v>7</v>
      </c>
      <c r="J77" s="27">
        <v>8</v>
      </c>
      <c r="K77" s="27">
        <v>9</v>
      </c>
      <c r="L77" s="27">
        <v>10</v>
      </c>
      <c r="M77" s="27">
        <v>12</v>
      </c>
      <c r="N77" s="27">
        <v>13</v>
      </c>
      <c r="O77" s="27">
        <v>14</v>
      </c>
      <c r="P77" s="27">
        <v>15</v>
      </c>
    </row>
    <row r="78" spans="2:16" ht="25.05" customHeight="1" x14ac:dyDescent="0.2">
      <c r="B78" s="68" t="s">
        <v>25</v>
      </c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 ht="25.05" customHeight="1" x14ac:dyDescent="0.2">
      <c r="B79" s="27">
        <v>352</v>
      </c>
      <c r="C79" s="69" t="s">
        <v>130</v>
      </c>
      <c r="D79" s="69"/>
      <c r="E79" s="27">
        <v>150</v>
      </c>
      <c r="F79" s="8">
        <v>4.8499999999999996</v>
      </c>
      <c r="G79" s="8">
        <v>5.49</v>
      </c>
      <c r="H79" s="8">
        <v>22.81</v>
      </c>
      <c r="I79" s="8">
        <v>160.88999999999999</v>
      </c>
      <c r="J79" s="8">
        <v>7.0000000000000007E-2</v>
      </c>
      <c r="K79" s="8">
        <v>1.27</v>
      </c>
      <c r="L79" s="28">
        <v>31.5</v>
      </c>
      <c r="M79" s="8">
        <v>123.39</v>
      </c>
      <c r="N79" s="8">
        <v>105.48</v>
      </c>
      <c r="O79" s="8">
        <v>17.239999999999998</v>
      </c>
      <c r="P79" s="8">
        <v>0.32</v>
      </c>
    </row>
    <row r="80" spans="2:16" ht="25.05" customHeight="1" x14ac:dyDescent="0.2">
      <c r="B80" s="27">
        <v>111</v>
      </c>
      <c r="C80" s="69" t="s">
        <v>50</v>
      </c>
      <c r="D80" s="69"/>
      <c r="E80" s="27">
        <v>5</v>
      </c>
      <c r="F80" s="8">
        <v>0.04</v>
      </c>
      <c r="G80" s="8">
        <v>3.63</v>
      </c>
      <c r="H80" s="8">
        <v>7.0000000000000007E-2</v>
      </c>
      <c r="I80" s="8">
        <v>33.049999999999997</v>
      </c>
      <c r="J80" s="26"/>
      <c r="K80" s="26"/>
      <c r="L80" s="27">
        <v>20</v>
      </c>
      <c r="M80" s="28">
        <v>1.2</v>
      </c>
      <c r="N80" s="28">
        <v>1.5</v>
      </c>
      <c r="O80" s="26"/>
      <c r="P80" s="8">
        <v>0.01</v>
      </c>
    </row>
    <row r="81" spans="2:16" ht="25.05" customHeight="1" x14ac:dyDescent="0.2">
      <c r="B81" s="27">
        <v>782</v>
      </c>
      <c r="C81" s="69" t="s">
        <v>73</v>
      </c>
      <c r="D81" s="69"/>
      <c r="E81" s="27">
        <v>180</v>
      </c>
      <c r="F81" s="8">
        <v>0.12</v>
      </c>
      <c r="G81" s="26"/>
      <c r="H81" s="8">
        <v>8.99</v>
      </c>
      <c r="I81" s="8">
        <v>35.92</v>
      </c>
      <c r="J81" s="26"/>
      <c r="K81" s="26"/>
      <c r="L81" s="26"/>
      <c r="M81" s="28">
        <v>0.3</v>
      </c>
      <c r="N81" s="8">
        <v>0.04</v>
      </c>
      <c r="O81" s="8">
        <v>0.02</v>
      </c>
      <c r="P81" s="8">
        <v>0.03</v>
      </c>
    </row>
    <row r="82" spans="2:16" ht="25.05" customHeight="1" x14ac:dyDescent="0.2">
      <c r="B82" s="40">
        <v>1395</v>
      </c>
      <c r="C82" s="69" t="s">
        <v>139</v>
      </c>
      <c r="D82" s="69"/>
      <c r="E82" s="27">
        <v>20</v>
      </c>
      <c r="F82" s="8">
        <v>1.65</v>
      </c>
      <c r="G82" s="8">
        <v>3.38</v>
      </c>
      <c r="H82" s="8">
        <v>11.59</v>
      </c>
      <c r="I82" s="28">
        <v>83.8</v>
      </c>
      <c r="J82" s="8">
        <v>0.02</v>
      </c>
      <c r="K82" s="8">
        <v>0.02</v>
      </c>
      <c r="L82" s="27">
        <v>9</v>
      </c>
      <c r="M82" s="8">
        <v>6.87</v>
      </c>
      <c r="N82" s="8">
        <v>16.649999999999999</v>
      </c>
      <c r="O82" s="8">
        <v>2.52</v>
      </c>
      <c r="P82" s="8">
        <v>0.21</v>
      </c>
    </row>
    <row r="83" spans="2:16" ht="25.05" customHeight="1" x14ac:dyDescent="0.2">
      <c r="B83" s="27">
        <v>117</v>
      </c>
      <c r="C83" s="69" t="s">
        <v>52</v>
      </c>
      <c r="D83" s="69"/>
      <c r="E83" s="27">
        <v>30</v>
      </c>
      <c r="F83" s="8">
        <v>2.25</v>
      </c>
      <c r="G83" s="8">
        <v>0.87</v>
      </c>
      <c r="H83" s="8">
        <v>15.42</v>
      </c>
      <c r="I83" s="28">
        <v>78.599999999999994</v>
      </c>
      <c r="J83" s="8">
        <v>0.03</v>
      </c>
      <c r="K83" s="26"/>
      <c r="L83" s="26"/>
      <c r="M83" s="28">
        <v>5.7</v>
      </c>
      <c r="N83" s="28">
        <v>19.5</v>
      </c>
      <c r="O83" s="28">
        <v>3.9</v>
      </c>
      <c r="P83" s="8">
        <v>0.36</v>
      </c>
    </row>
    <row r="84" spans="2:16" ht="25.05" customHeight="1" x14ac:dyDescent="0.2">
      <c r="B84" s="24" t="s">
        <v>26</v>
      </c>
      <c r="C84" s="25"/>
      <c r="D84" s="25"/>
      <c r="E84" s="45">
        <f>E79+E80+E81+E82+E83</f>
        <v>385</v>
      </c>
      <c r="F84" s="8">
        <v>8.91</v>
      </c>
      <c r="G84" s="8">
        <v>13.37</v>
      </c>
      <c r="H84" s="8">
        <v>58.88</v>
      </c>
      <c r="I84" s="8">
        <v>392.26</v>
      </c>
      <c r="J84" s="8">
        <v>0.12</v>
      </c>
      <c r="K84" s="8">
        <v>1.29</v>
      </c>
      <c r="L84" s="28">
        <v>60.5</v>
      </c>
      <c r="M84" s="8">
        <v>137.46</v>
      </c>
      <c r="N84" s="8">
        <v>143.16999999999999</v>
      </c>
      <c r="O84" s="8">
        <v>23.68</v>
      </c>
      <c r="P84" s="8">
        <v>0.93</v>
      </c>
    </row>
    <row r="85" spans="2:16" ht="25.05" customHeight="1" x14ac:dyDescent="0.2">
      <c r="B85" s="79" t="s">
        <v>121</v>
      </c>
      <c r="C85" s="80"/>
      <c r="D85" s="81"/>
      <c r="E85" s="7">
        <v>350</v>
      </c>
      <c r="F85" s="8">
        <v>8.4</v>
      </c>
      <c r="G85" s="8">
        <v>9.4</v>
      </c>
      <c r="H85" s="8">
        <v>40.6</v>
      </c>
      <c r="I85" s="9">
        <v>280</v>
      </c>
      <c r="J85" s="9">
        <v>0.16</v>
      </c>
      <c r="K85" s="9">
        <v>9</v>
      </c>
      <c r="L85" s="10">
        <v>90</v>
      </c>
      <c r="M85" s="9">
        <v>160</v>
      </c>
      <c r="N85" s="9">
        <v>140</v>
      </c>
      <c r="O85" s="9">
        <v>16</v>
      </c>
      <c r="P85" s="9">
        <v>2</v>
      </c>
    </row>
    <row r="86" spans="2:16" ht="25.05" customHeight="1" x14ac:dyDescent="0.2">
      <c r="B86" s="68" t="s">
        <v>27</v>
      </c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 ht="25.05" customHeight="1" x14ac:dyDescent="0.2">
      <c r="B87" s="27">
        <v>419</v>
      </c>
      <c r="C87" s="69" t="s">
        <v>74</v>
      </c>
      <c r="D87" s="69"/>
      <c r="E87" s="27">
        <v>100</v>
      </c>
      <c r="F87" s="28">
        <v>2.9</v>
      </c>
      <c r="G87" s="28">
        <v>3.2</v>
      </c>
      <c r="H87" s="28">
        <v>4.7</v>
      </c>
      <c r="I87" s="27">
        <v>60</v>
      </c>
      <c r="J87" s="8">
        <v>0.04</v>
      </c>
      <c r="K87" s="28">
        <v>1.3</v>
      </c>
      <c r="L87" s="27">
        <v>20</v>
      </c>
      <c r="M87" s="27">
        <v>120</v>
      </c>
      <c r="N87" s="27">
        <v>90</v>
      </c>
      <c r="O87" s="27">
        <v>14</v>
      </c>
      <c r="P87" s="28">
        <v>0.1</v>
      </c>
    </row>
    <row r="88" spans="2:16" ht="25.05" customHeight="1" x14ac:dyDescent="0.2">
      <c r="B88" s="24" t="s">
        <v>28</v>
      </c>
      <c r="C88" s="25"/>
      <c r="D88" s="25"/>
      <c r="E88" s="46">
        <v>100</v>
      </c>
      <c r="F88" s="28">
        <v>2.9</v>
      </c>
      <c r="G88" s="28">
        <v>3.2</v>
      </c>
      <c r="H88" s="28">
        <v>4.7</v>
      </c>
      <c r="I88" s="27">
        <v>60</v>
      </c>
      <c r="J88" s="8">
        <v>0.04</v>
      </c>
      <c r="K88" s="28">
        <v>1.3</v>
      </c>
      <c r="L88" s="27">
        <v>20</v>
      </c>
      <c r="M88" s="27">
        <v>120</v>
      </c>
      <c r="N88" s="27">
        <v>90</v>
      </c>
      <c r="O88" s="27">
        <v>14</v>
      </c>
      <c r="P88" s="28">
        <v>0.1</v>
      </c>
    </row>
    <row r="89" spans="2:16" ht="25.05" customHeight="1" x14ac:dyDescent="0.2">
      <c r="B89" s="75" t="s">
        <v>122</v>
      </c>
      <c r="C89" s="76"/>
      <c r="D89" s="77"/>
      <c r="E89" s="11">
        <v>100</v>
      </c>
      <c r="F89" s="12">
        <v>2.1</v>
      </c>
      <c r="G89" s="9">
        <v>2.35</v>
      </c>
      <c r="H89" s="8">
        <v>10.15</v>
      </c>
      <c r="I89" s="9">
        <v>70</v>
      </c>
      <c r="J89" s="9">
        <v>0.04</v>
      </c>
      <c r="K89" s="9">
        <v>2.25</v>
      </c>
      <c r="L89" s="9">
        <v>22.5</v>
      </c>
      <c r="M89" s="9">
        <v>40</v>
      </c>
      <c r="N89" s="9">
        <v>35</v>
      </c>
      <c r="O89" s="9">
        <v>4</v>
      </c>
      <c r="P89" s="9">
        <v>0.5</v>
      </c>
    </row>
    <row r="90" spans="2:16" ht="25.05" customHeight="1" x14ac:dyDescent="0.2">
      <c r="B90" s="68" t="s">
        <v>29</v>
      </c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 ht="25.05" customHeight="1" x14ac:dyDescent="0.2">
      <c r="B91" s="27">
        <v>67</v>
      </c>
      <c r="C91" s="69" t="s">
        <v>75</v>
      </c>
      <c r="D91" s="69"/>
      <c r="E91" s="27">
        <v>30</v>
      </c>
      <c r="F91" s="8">
        <v>0.25</v>
      </c>
      <c r="G91" s="8">
        <v>3.95</v>
      </c>
      <c r="H91" s="8">
        <v>2.92</v>
      </c>
      <c r="I91" s="8">
        <v>48.66</v>
      </c>
      <c r="J91" s="8">
        <v>0.01</v>
      </c>
      <c r="K91" s="8">
        <v>1.73</v>
      </c>
      <c r="L91" s="26"/>
      <c r="M91" s="8">
        <v>5.92</v>
      </c>
      <c r="N91" s="8">
        <v>10.14</v>
      </c>
      <c r="O91" s="8">
        <v>7.08</v>
      </c>
      <c r="P91" s="8">
        <v>0.32</v>
      </c>
    </row>
    <row r="92" spans="2:16" ht="25.05" customHeight="1" x14ac:dyDescent="0.2">
      <c r="B92" s="27">
        <v>63</v>
      </c>
      <c r="C92" s="69" t="s">
        <v>76</v>
      </c>
      <c r="D92" s="69"/>
      <c r="E92" s="26" t="s">
        <v>30</v>
      </c>
      <c r="F92" s="8">
        <v>7.03</v>
      </c>
      <c r="G92" s="8">
        <v>8.8800000000000008</v>
      </c>
      <c r="H92" s="8">
        <v>8.9600000000000009</v>
      </c>
      <c r="I92" s="8">
        <v>133.97999999999999</v>
      </c>
      <c r="J92" s="8">
        <v>0.06</v>
      </c>
      <c r="K92" s="8">
        <v>12.38</v>
      </c>
      <c r="L92" s="8">
        <v>4.46</v>
      </c>
      <c r="M92" s="8">
        <v>33.47</v>
      </c>
      <c r="N92" s="28">
        <v>123.3</v>
      </c>
      <c r="O92" s="8">
        <v>25.32</v>
      </c>
      <c r="P92" s="8">
        <v>2.11</v>
      </c>
    </row>
    <row r="93" spans="2:16" ht="25.05" customHeight="1" x14ac:dyDescent="0.2">
      <c r="B93" s="27">
        <v>501</v>
      </c>
      <c r="C93" s="69" t="s">
        <v>77</v>
      </c>
      <c r="D93" s="69"/>
      <c r="E93" s="26" t="s">
        <v>39</v>
      </c>
      <c r="F93" s="8">
        <v>9.0299999999999994</v>
      </c>
      <c r="G93" s="8">
        <v>10.95</v>
      </c>
      <c r="H93" s="8">
        <v>11.63</v>
      </c>
      <c r="I93" s="8">
        <v>181.38</v>
      </c>
      <c r="J93" s="8">
        <v>0.11</v>
      </c>
      <c r="K93" s="8">
        <v>14.61</v>
      </c>
      <c r="L93" s="26"/>
      <c r="M93" s="8">
        <v>17.54</v>
      </c>
      <c r="N93" s="8">
        <v>120.97</v>
      </c>
      <c r="O93" s="8">
        <v>26.16</v>
      </c>
      <c r="P93" s="8">
        <v>1.82</v>
      </c>
    </row>
    <row r="94" spans="2:16" ht="25.05" customHeight="1" x14ac:dyDescent="0.2">
      <c r="B94" s="27">
        <v>619</v>
      </c>
      <c r="C94" s="69" t="s">
        <v>78</v>
      </c>
      <c r="D94" s="69"/>
      <c r="E94" s="27">
        <v>150</v>
      </c>
      <c r="F94" s="26"/>
      <c r="G94" s="26"/>
      <c r="H94" s="28">
        <v>13.7</v>
      </c>
      <c r="I94" s="27">
        <v>55</v>
      </c>
      <c r="J94" s="26"/>
      <c r="K94" s="27">
        <v>15</v>
      </c>
      <c r="L94" s="26"/>
      <c r="M94" s="8">
        <v>0.36</v>
      </c>
      <c r="N94" s="26"/>
      <c r="O94" s="26"/>
      <c r="P94" s="8">
        <v>0.05</v>
      </c>
    </row>
    <row r="95" spans="2:16" ht="25.05" customHeight="1" x14ac:dyDescent="0.2">
      <c r="B95" s="27">
        <v>115</v>
      </c>
      <c r="C95" s="69" t="s">
        <v>59</v>
      </c>
      <c r="D95" s="69"/>
      <c r="E95" s="27">
        <v>40</v>
      </c>
      <c r="F95" s="8">
        <v>2.44</v>
      </c>
      <c r="G95" s="8">
        <v>0.48</v>
      </c>
      <c r="H95" s="8">
        <v>15.96</v>
      </c>
      <c r="I95" s="28">
        <v>78.8</v>
      </c>
      <c r="J95" s="8">
        <v>7.0000000000000007E-2</v>
      </c>
      <c r="K95" s="26"/>
      <c r="L95" s="26"/>
      <c r="M95" s="28">
        <v>11.6</v>
      </c>
      <c r="N95" s="27">
        <v>52</v>
      </c>
      <c r="O95" s="28">
        <v>16.8</v>
      </c>
      <c r="P95" s="8">
        <v>1.44</v>
      </c>
    </row>
    <row r="96" spans="2:16" ht="25.05" customHeight="1" x14ac:dyDescent="0.2">
      <c r="B96" s="24" t="s">
        <v>32</v>
      </c>
      <c r="C96" s="25"/>
      <c r="D96" s="25"/>
      <c r="E96" s="45">
        <f>E91+E94+E95+155+145</f>
        <v>520</v>
      </c>
      <c r="F96" s="8">
        <v>18.75</v>
      </c>
      <c r="G96" s="8">
        <v>24.26</v>
      </c>
      <c r="H96" s="8">
        <v>53.17</v>
      </c>
      <c r="I96" s="8">
        <v>497.82</v>
      </c>
      <c r="J96" s="8">
        <v>0.25</v>
      </c>
      <c r="K96" s="8">
        <v>43.72</v>
      </c>
      <c r="L96" s="8">
        <v>4.46</v>
      </c>
      <c r="M96" s="8">
        <v>68.89</v>
      </c>
      <c r="N96" s="8">
        <v>306.41000000000003</v>
      </c>
      <c r="O96" s="8">
        <v>75.36</v>
      </c>
      <c r="P96" s="8">
        <v>5.74</v>
      </c>
    </row>
    <row r="97" spans="2:16" ht="25.05" customHeight="1" x14ac:dyDescent="0.2">
      <c r="B97" s="75" t="s">
        <v>123</v>
      </c>
      <c r="C97" s="76"/>
      <c r="D97" s="82"/>
      <c r="E97" s="13">
        <v>450</v>
      </c>
      <c r="F97" s="8">
        <v>14.7</v>
      </c>
      <c r="G97" s="8">
        <v>16.45</v>
      </c>
      <c r="H97" s="9">
        <v>71</v>
      </c>
      <c r="I97" s="9">
        <v>490</v>
      </c>
      <c r="J97" s="9">
        <v>0.28000000000000003</v>
      </c>
      <c r="K97" s="9">
        <v>15.75</v>
      </c>
      <c r="L97" s="9">
        <v>157.5</v>
      </c>
      <c r="M97" s="9">
        <v>280</v>
      </c>
      <c r="N97" s="9">
        <v>245</v>
      </c>
      <c r="O97" s="9">
        <v>28</v>
      </c>
      <c r="P97" s="9">
        <v>3.5</v>
      </c>
    </row>
    <row r="98" spans="2:16" ht="25.05" customHeight="1" x14ac:dyDescent="0.2">
      <c r="B98" s="68" t="s">
        <v>33</v>
      </c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 ht="25.05" customHeight="1" x14ac:dyDescent="0.2">
      <c r="B99" s="27">
        <v>100</v>
      </c>
      <c r="C99" s="69" t="s">
        <v>79</v>
      </c>
      <c r="D99" s="69"/>
      <c r="E99" s="27">
        <v>150</v>
      </c>
      <c r="F99" s="28">
        <v>4.4000000000000004</v>
      </c>
      <c r="G99" s="8">
        <v>4.6399999999999997</v>
      </c>
      <c r="H99" s="8">
        <v>14.36</v>
      </c>
      <c r="I99" s="8">
        <v>117.66</v>
      </c>
      <c r="J99" s="8">
        <v>7.0000000000000007E-2</v>
      </c>
      <c r="K99" s="8">
        <v>1.37</v>
      </c>
      <c r="L99" s="27">
        <v>27</v>
      </c>
      <c r="M99" s="8">
        <v>133.08000000000001</v>
      </c>
      <c r="N99" s="8">
        <v>109.62</v>
      </c>
      <c r="O99" s="8">
        <v>20.32</v>
      </c>
      <c r="P99" s="8">
        <v>0.44</v>
      </c>
    </row>
    <row r="100" spans="2:16" ht="25.05" customHeight="1" x14ac:dyDescent="0.2">
      <c r="B100" s="27">
        <v>586</v>
      </c>
      <c r="C100" s="69" t="s">
        <v>80</v>
      </c>
      <c r="D100" s="69"/>
      <c r="E100" s="27">
        <v>50</v>
      </c>
      <c r="F100" s="8">
        <v>3.51</v>
      </c>
      <c r="G100" s="8">
        <v>4.8099999999999996</v>
      </c>
      <c r="H100" s="8">
        <v>29.77</v>
      </c>
      <c r="I100" s="8">
        <v>177.14</v>
      </c>
      <c r="J100" s="26"/>
      <c r="K100" s="8">
        <v>0.05</v>
      </c>
      <c r="L100" s="28">
        <v>8.8000000000000007</v>
      </c>
      <c r="M100" s="8">
        <v>7.95</v>
      </c>
      <c r="N100" s="8">
        <v>10.050000000000001</v>
      </c>
      <c r="O100" s="8">
        <v>1.01</v>
      </c>
      <c r="P100" s="8">
        <v>0.12</v>
      </c>
    </row>
    <row r="101" spans="2:16" ht="25.05" customHeight="1" x14ac:dyDescent="0.2">
      <c r="B101" s="27">
        <v>782</v>
      </c>
      <c r="C101" s="69" t="s">
        <v>58</v>
      </c>
      <c r="D101" s="69"/>
      <c r="E101" s="27">
        <v>180</v>
      </c>
      <c r="F101" s="8">
        <v>0.12</v>
      </c>
      <c r="G101" s="26"/>
      <c r="H101" s="8">
        <v>8.99</v>
      </c>
      <c r="I101" s="8">
        <v>35.92</v>
      </c>
      <c r="J101" s="26"/>
      <c r="K101" s="26"/>
      <c r="L101" s="26"/>
      <c r="M101" s="28">
        <v>0.3</v>
      </c>
      <c r="N101" s="8">
        <v>0.04</v>
      </c>
      <c r="O101" s="8">
        <v>0.02</v>
      </c>
      <c r="P101" s="8">
        <v>0.03</v>
      </c>
    </row>
    <row r="102" spans="2:16" ht="25.05" customHeight="1" x14ac:dyDescent="0.2">
      <c r="B102" s="27">
        <v>114</v>
      </c>
      <c r="C102" s="69" t="s">
        <v>63</v>
      </c>
      <c r="D102" s="69"/>
      <c r="E102" s="27">
        <v>30</v>
      </c>
      <c r="F102" s="8">
        <v>2.37</v>
      </c>
      <c r="G102" s="28">
        <v>0.3</v>
      </c>
      <c r="H102" s="8">
        <v>14.49</v>
      </c>
      <c r="I102" s="28">
        <v>70.5</v>
      </c>
      <c r="J102" s="8">
        <v>0.05</v>
      </c>
      <c r="K102" s="26"/>
      <c r="L102" s="26"/>
      <c r="M102" s="28">
        <v>6.9</v>
      </c>
      <c r="N102" s="28">
        <v>26.1</v>
      </c>
      <c r="O102" s="28">
        <v>9.9</v>
      </c>
      <c r="P102" s="28">
        <v>0.6</v>
      </c>
    </row>
    <row r="103" spans="2:16" ht="25.05" customHeight="1" x14ac:dyDescent="0.2">
      <c r="B103" s="24" t="s">
        <v>34</v>
      </c>
      <c r="C103" s="25"/>
      <c r="D103" s="25"/>
      <c r="E103" s="45">
        <f>E99+E100+E101+E102</f>
        <v>410</v>
      </c>
      <c r="F103" s="28">
        <v>10.4</v>
      </c>
      <c r="G103" s="8">
        <v>9.75</v>
      </c>
      <c r="H103" s="8">
        <v>67.61</v>
      </c>
      <c r="I103" s="8">
        <v>401.22</v>
      </c>
      <c r="J103" s="8">
        <v>0.12</v>
      </c>
      <c r="K103" s="8">
        <v>1.42</v>
      </c>
      <c r="L103" s="28">
        <v>35.799999999999997</v>
      </c>
      <c r="M103" s="8">
        <v>148.22999999999999</v>
      </c>
      <c r="N103" s="8">
        <v>145.81</v>
      </c>
      <c r="O103" s="8">
        <v>31.25</v>
      </c>
      <c r="P103" s="8">
        <v>1.19</v>
      </c>
    </row>
    <row r="104" spans="2:16" ht="25.05" customHeight="1" x14ac:dyDescent="0.2">
      <c r="B104" s="75" t="s">
        <v>119</v>
      </c>
      <c r="C104" s="76"/>
      <c r="D104" s="77"/>
      <c r="E104" s="11">
        <v>375</v>
      </c>
      <c r="F104" s="14">
        <v>10.5</v>
      </c>
      <c r="G104" s="9">
        <v>11.75</v>
      </c>
      <c r="H104" s="8">
        <v>50.7</v>
      </c>
      <c r="I104" s="9">
        <v>350</v>
      </c>
      <c r="J104" s="15">
        <v>0.2</v>
      </c>
      <c r="K104" s="9">
        <v>11.3</v>
      </c>
      <c r="L104" s="9">
        <v>112.5</v>
      </c>
      <c r="M104" s="9">
        <v>200</v>
      </c>
      <c r="N104" s="9">
        <v>175</v>
      </c>
      <c r="O104" s="9">
        <v>20</v>
      </c>
      <c r="P104" s="9">
        <v>2.5</v>
      </c>
    </row>
    <row r="105" spans="2:16" s="1" customFormat="1" ht="25.05" customHeight="1" x14ac:dyDescent="0.2">
      <c r="B105" s="36" t="s">
        <v>35</v>
      </c>
      <c r="C105" s="37"/>
      <c r="D105" s="37"/>
      <c r="E105" s="48">
        <f>E103+E96+E88+E84</f>
        <v>1415</v>
      </c>
      <c r="F105" s="23">
        <v>40.96</v>
      </c>
      <c r="G105" s="23">
        <v>50.58</v>
      </c>
      <c r="H105" s="23">
        <v>184.36</v>
      </c>
      <c r="I105" s="22">
        <v>1351.3</v>
      </c>
      <c r="J105" s="23">
        <v>0.53</v>
      </c>
      <c r="K105" s="23">
        <v>47.73</v>
      </c>
      <c r="L105" s="23">
        <v>120.76</v>
      </c>
      <c r="M105" s="23">
        <v>474.58</v>
      </c>
      <c r="N105" s="23">
        <v>685.39</v>
      </c>
      <c r="O105" s="23">
        <v>144.29</v>
      </c>
      <c r="P105" s="23">
        <v>7.96</v>
      </c>
    </row>
    <row r="106" spans="2:16" s="1" customFormat="1" ht="25.05" customHeight="1" x14ac:dyDescent="0.2">
      <c r="B106" s="75" t="s">
        <v>120</v>
      </c>
      <c r="C106" s="76"/>
      <c r="D106" s="77"/>
      <c r="E106" s="11">
        <v>1275</v>
      </c>
      <c r="F106" s="16">
        <v>35.700000000000003</v>
      </c>
      <c r="G106" s="16">
        <v>39.950000000000003</v>
      </c>
      <c r="H106" s="16">
        <v>172.55</v>
      </c>
      <c r="I106" s="17">
        <v>1190</v>
      </c>
      <c r="J106" s="17">
        <v>0.68</v>
      </c>
      <c r="K106" s="17">
        <v>38.25</v>
      </c>
      <c r="L106" s="17">
        <v>382.5</v>
      </c>
      <c r="M106" s="18">
        <v>680</v>
      </c>
      <c r="N106" s="17">
        <v>595</v>
      </c>
      <c r="O106" s="18">
        <v>68</v>
      </c>
      <c r="P106" s="17">
        <v>8.5</v>
      </c>
    </row>
    <row r="107" spans="2:16" s="1" customFormat="1" ht="25.05" customHeight="1" x14ac:dyDescent="0.2">
      <c r="B107" s="35"/>
      <c r="C107" s="35"/>
      <c r="D107" s="35"/>
      <c r="E107" s="38"/>
      <c r="F107" s="31"/>
      <c r="G107" s="31"/>
      <c r="H107" s="31"/>
      <c r="I107" s="30"/>
      <c r="J107" s="31"/>
      <c r="K107" s="31"/>
      <c r="L107" s="31"/>
      <c r="M107" s="31"/>
      <c r="N107" s="31"/>
      <c r="O107" s="31"/>
      <c r="P107" s="31"/>
    </row>
    <row r="108" spans="2:16" ht="25.05" customHeight="1" x14ac:dyDescent="0.2">
      <c r="B108" s="32" t="s">
        <v>0</v>
      </c>
      <c r="C108" s="33"/>
      <c r="D108" s="33"/>
      <c r="E108" s="33"/>
      <c r="F108" s="34" t="s">
        <v>1</v>
      </c>
      <c r="G108" s="71" t="s">
        <v>40</v>
      </c>
      <c r="H108" s="72"/>
      <c r="I108" s="72"/>
      <c r="J108" s="73" t="s">
        <v>3</v>
      </c>
      <c r="K108" s="73"/>
      <c r="L108" s="74" t="s">
        <v>48</v>
      </c>
      <c r="M108" s="74"/>
      <c r="N108" s="74"/>
      <c r="O108" s="74"/>
      <c r="P108" s="74"/>
    </row>
    <row r="109" spans="2:16" ht="25.05" customHeight="1" x14ac:dyDescent="0.2">
      <c r="B109" s="33"/>
      <c r="C109" s="33"/>
      <c r="D109" s="33"/>
      <c r="E109" s="73" t="s">
        <v>4</v>
      </c>
      <c r="F109" s="73"/>
      <c r="G109" s="33" t="s">
        <v>5</v>
      </c>
      <c r="H109" s="33"/>
      <c r="I109" s="33"/>
      <c r="J109" s="73" t="s">
        <v>6</v>
      </c>
      <c r="K109" s="73"/>
      <c r="L109" s="71" t="s">
        <v>7</v>
      </c>
      <c r="M109" s="71"/>
      <c r="N109" s="71"/>
      <c r="O109" s="71"/>
      <c r="P109" s="71"/>
    </row>
    <row r="110" spans="2:16" ht="25.05" customHeight="1" x14ac:dyDescent="0.2">
      <c r="B110" s="63" t="s">
        <v>8</v>
      </c>
      <c r="C110" s="63" t="s">
        <v>9</v>
      </c>
      <c r="D110" s="63"/>
      <c r="E110" s="63" t="s">
        <v>10</v>
      </c>
      <c r="F110" s="67" t="s">
        <v>11</v>
      </c>
      <c r="G110" s="67"/>
      <c r="H110" s="67"/>
      <c r="I110" s="63" t="s">
        <v>12</v>
      </c>
      <c r="J110" s="67" t="s">
        <v>13</v>
      </c>
      <c r="K110" s="67"/>
      <c r="L110" s="67"/>
      <c r="M110" s="67" t="s">
        <v>14</v>
      </c>
      <c r="N110" s="67"/>
      <c r="O110" s="67"/>
      <c r="P110" s="67"/>
    </row>
    <row r="111" spans="2:16" ht="25.05" customHeight="1" x14ac:dyDescent="0.2">
      <c r="B111" s="64"/>
      <c r="C111" s="65"/>
      <c r="D111" s="66"/>
      <c r="E111" s="64"/>
      <c r="F111" s="5" t="s">
        <v>15</v>
      </c>
      <c r="G111" s="5" t="s">
        <v>16</v>
      </c>
      <c r="H111" s="5" t="s">
        <v>17</v>
      </c>
      <c r="I111" s="64"/>
      <c r="J111" s="5" t="s">
        <v>18</v>
      </c>
      <c r="K111" s="5" t="s">
        <v>19</v>
      </c>
      <c r="L111" s="5" t="s">
        <v>20</v>
      </c>
      <c r="M111" s="5" t="s">
        <v>21</v>
      </c>
      <c r="N111" s="5" t="s">
        <v>22</v>
      </c>
      <c r="O111" s="5" t="s">
        <v>23</v>
      </c>
      <c r="P111" s="5" t="s">
        <v>24</v>
      </c>
    </row>
    <row r="112" spans="2:16" ht="25.05" customHeight="1" x14ac:dyDescent="0.2">
      <c r="B112" s="27">
        <v>1</v>
      </c>
      <c r="C112" s="78">
        <v>2</v>
      </c>
      <c r="D112" s="78"/>
      <c r="E112" s="27">
        <v>3</v>
      </c>
      <c r="F112" s="27">
        <v>4</v>
      </c>
      <c r="G112" s="27">
        <v>5</v>
      </c>
      <c r="H112" s="27">
        <v>6</v>
      </c>
      <c r="I112" s="27">
        <v>7</v>
      </c>
      <c r="J112" s="27">
        <v>8</v>
      </c>
      <c r="K112" s="27">
        <v>9</v>
      </c>
      <c r="L112" s="27">
        <v>10</v>
      </c>
      <c r="M112" s="27">
        <v>12</v>
      </c>
      <c r="N112" s="27">
        <v>13</v>
      </c>
      <c r="O112" s="27">
        <v>14</v>
      </c>
      <c r="P112" s="27">
        <v>15</v>
      </c>
    </row>
    <row r="113" spans="2:16" ht="25.05" customHeight="1" x14ac:dyDescent="0.2">
      <c r="B113" s="68" t="s">
        <v>25</v>
      </c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2:16" ht="25.05" customHeight="1" x14ac:dyDescent="0.2">
      <c r="B114" s="27">
        <v>349</v>
      </c>
      <c r="C114" s="69" t="s">
        <v>131</v>
      </c>
      <c r="D114" s="69"/>
      <c r="E114" s="27">
        <v>150</v>
      </c>
      <c r="F114" s="8">
        <v>5.74</v>
      </c>
      <c r="G114" s="8">
        <v>5.24</v>
      </c>
      <c r="H114" s="8">
        <v>30.18</v>
      </c>
      <c r="I114" s="8">
        <v>191.39</v>
      </c>
      <c r="J114" s="8">
        <v>0.12</v>
      </c>
      <c r="K114" s="8">
        <v>1.07</v>
      </c>
      <c r="L114" s="8">
        <v>28.46</v>
      </c>
      <c r="M114" s="28">
        <v>128.1</v>
      </c>
      <c r="N114" s="8">
        <v>189.56</v>
      </c>
      <c r="O114" s="8">
        <v>28.28</v>
      </c>
      <c r="P114" s="8">
        <v>0.72</v>
      </c>
    </row>
    <row r="115" spans="2:16" ht="25.05" customHeight="1" x14ac:dyDescent="0.2">
      <c r="B115" s="27">
        <v>111</v>
      </c>
      <c r="C115" s="69" t="s">
        <v>50</v>
      </c>
      <c r="D115" s="69"/>
      <c r="E115" s="27">
        <v>5</v>
      </c>
      <c r="F115" s="8">
        <v>0.04</v>
      </c>
      <c r="G115" s="8">
        <v>3.63</v>
      </c>
      <c r="H115" s="8">
        <v>7.0000000000000007E-2</v>
      </c>
      <c r="I115" s="8">
        <v>33.049999999999997</v>
      </c>
      <c r="J115" s="26"/>
      <c r="K115" s="26"/>
      <c r="L115" s="27">
        <v>20</v>
      </c>
      <c r="M115" s="28">
        <v>1.2</v>
      </c>
      <c r="N115" s="28">
        <v>1.5</v>
      </c>
      <c r="O115" s="26"/>
      <c r="P115" s="8">
        <v>0.01</v>
      </c>
    </row>
    <row r="116" spans="2:16" ht="25.05" customHeight="1" x14ac:dyDescent="0.2">
      <c r="B116" s="27">
        <v>414</v>
      </c>
      <c r="C116" s="69" t="s">
        <v>81</v>
      </c>
      <c r="D116" s="69"/>
      <c r="E116" s="27">
        <v>180</v>
      </c>
      <c r="F116" s="8">
        <v>2.79</v>
      </c>
      <c r="G116" s="8">
        <v>3.02</v>
      </c>
      <c r="H116" s="8">
        <v>16.350000000000001</v>
      </c>
      <c r="I116" s="8">
        <v>104.01</v>
      </c>
      <c r="J116" s="8">
        <v>0.04</v>
      </c>
      <c r="K116" s="8">
        <v>1.17</v>
      </c>
      <c r="L116" s="27">
        <v>18</v>
      </c>
      <c r="M116" s="28">
        <v>108.3</v>
      </c>
      <c r="N116" s="27">
        <v>81</v>
      </c>
      <c r="O116" s="28">
        <v>12.6</v>
      </c>
      <c r="P116" s="8">
        <v>0.12</v>
      </c>
    </row>
    <row r="117" spans="2:16" ht="25.05" customHeight="1" x14ac:dyDescent="0.2">
      <c r="B117" s="27">
        <v>117</v>
      </c>
      <c r="C117" s="69" t="s">
        <v>52</v>
      </c>
      <c r="D117" s="69"/>
      <c r="E117" s="27">
        <v>30</v>
      </c>
      <c r="F117" s="8">
        <v>2.25</v>
      </c>
      <c r="G117" s="8">
        <v>0.87</v>
      </c>
      <c r="H117" s="8">
        <v>15.42</v>
      </c>
      <c r="I117" s="28">
        <v>78.599999999999994</v>
      </c>
      <c r="J117" s="8">
        <v>0.03</v>
      </c>
      <c r="K117" s="26"/>
      <c r="L117" s="26"/>
      <c r="M117" s="28">
        <v>5.7</v>
      </c>
      <c r="N117" s="28">
        <v>19.5</v>
      </c>
      <c r="O117" s="28">
        <v>3.9</v>
      </c>
      <c r="P117" s="8">
        <v>0.36</v>
      </c>
    </row>
    <row r="118" spans="2:16" ht="25.05" customHeight="1" x14ac:dyDescent="0.2">
      <c r="B118" s="24" t="s">
        <v>26</v>
      </c>
      <c r="C118" s="25"/>
      <c r="D118" s="25"/>
      <c r="E118" s="45">
        <f>E114+E115+E116+E117</f>
        <v>365</v>
      </c>
      <c r="F118" s="8">
        <v>10.82</v>
      </c>
      <c r="G118" s="8">
        <v>12.76</v>
      </c>
      <c r="H118" s="8">
        <v>62.02</v>
      </c>
      <c r="I118" s="8">
        <v>407.05</v>
      </c>
      <c r="J118" s="8">
        <v>0.19</v>
      </c>
      <c r="K118" s="8">
        <v>2.2400000000000002</v>
      </c>
      <c r="L118" s="8">
        <v>66.459999999999994</v>
      </c>
      <c r="M118" s="28">
        <v>243.3</v>
      </c>
      <c r="N118" s="8">
        <v>291.56</v>
      </c>
      <c r="O118" s="8">
        <v>44.78</v>
      </c>
      <c r="P118" s="8">
        <v>1.21</v>
      </c>
    </row>
    <row r="119" spans="2:16" ht="25.05" customHeight="1" x14ac:dyDescent="0.2">
      <c r="B119" s="79" t="s">
        <v>121</v>
      </c>
      <c r="C119" s="80"/>
      <c r="D119" s="81"/>
      <c r="E119" s="7">
        <v>350</v>
      </c>
      <c r="F119" s="8">
        <v>8.4</v>
      </c>
      <c r="G119" s="8">
        <v>9.4</v>
      </c>
      <c r="H119" s="8">
        <v>40.6</v>
      </c>
      <c r="I119" s="9">
        <v>280</v>
      </c>
      <c r="J119" s="9">
        <v>0.16</v>
      </c>
      <c r="K119" s="9">
        <v>9</v>
      </c>
      <c r="L119" s="10">
        <v>90</v>
      </c>
      <c r="M119" s="9">
        <v>160</v>
      </c>
      <c r="N119" s="9">
        <v>140</v>
      </c>
      <c r="O119" s="9">
        <v>16</v>
      </c>
      <c r="P119" s="9">
        <v>2</v>
      </c>
    </row>
    <row r="120" spans="2:16" ht="25.05" customHeight="1" x14ac:dyDescent="0.2">
      <c r="B120" s="68" t="s">
        <v>27</v>
      </c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</row>
    <row r="121" spans="2:16" ht="25.05" customHeight="1" x14ac:dyDescent="0.2">
      <c r="B121" s="27">
        <v>420</v>
      </c>
      <c r="C121" s="69" t="s">
        <v>82</v>
      </c>
      <c r="D121" s="69"/>
      <c r="E121" s="26" t="s">
        <v>41</v>
      </c>
      <c r="F121" s="28">
        <v>2.9</v>
      </c>
      <c r="G121" s="28">
        <v>3.2</v>
      </c>
      <c r="H121" s="27">
        <v>6</v>
      </c>
      <c r="I121" s="8">
        <v>63.98</v>
      </c>
      <c r="J121" s="8">
        <v>0.03</v>
      </c>
      <c r="K121" s="28">
        <v>0.7</v>
      </c>
      <c r="L121" s="27">
        <v>20</v>
      </c>
      <c r="M121" s="8">
        <v>120.06</v>
      </c>
      <c r="N121" s="27">
        <v>95</v>
      </c>
      <c r="O121" s="27">
        <v>14</v>
      </c>
      <c r="P121" s="8">
        <v>0.02</v>
      </c>
    </row>
    <row r="122" spans="2:16" ht="25.05" customHeight="1" x14ac:dyDescent="0.2">
      <c r="B122" s="24" t="s">
        <v>28</v>
      </c>
      <c r="C122" s="25"/>
      <c r="D122" s="25"/>
      <c r="E122" s="46">
        <v>102</v>
      </c>
      <c r="F122" s="28">
        <v>2.9</v>
      </c>
      <c r="G122" s="28">
        <v>3.2</v>
      </c>
      <c r="H122" s="27">
        <v>6</v>
      </c>
      <c r="I122" s="8">
        <v>63.98</v>
      </c>
      <c r="J122" s="8">
        <v>0.03</v>
      </c>
      <c r="K122" s="28">
        <v>0.7</v>
      </c>
      <c r="L122" s="27">
        <v>20</v>
      </c>
      <c r="M122" s="8">
        <v>120.06</v>
      </c>
      <c r="N122" s="27">
        <v>95</v>
      </c>
      <c r="O122" s="27">
        <v>14</v>
      </c>
      <c r="P122" s="8">
        <v>0.02</v>
      </c>
    </row>
    <row r="123" spans="2:16" ht="25.05" customHeight="1" x14ac:dyDescent="0.2">
      <c r="B123" s="75" t="s">
        <v>122</v>
      </c>
      <c r="C123" s="76"/>
      <c r="D123" s="77"/>
      <c r="E123" s="11">
        <v>100</v>
      </c>
      <c r="F123" s="12">
        <v>2.1</v>
      </c>
      <c r="G123" s="9">
        <v>2.35</v>
      </c>
      <c r="H123" s="8">
        <v>10.15</v>
      </c>
      <c r="I123" s="9">
        <v>70</v>
      </c>
      <c r="J123" s="9">
        <v>0.04</v>
      </c>
      <c r="K123" s="9">
        <v>2.25</v>
      </c>
      <c r="L123" s="9">
        <v>22.5</v>
      </c>
      <c r="M123" s="9">
        <v>40</v>
      </c>
      <c r="N123" s="9">
        <v>35</v>
      </c>
      <c r="O123" s="9">
        <v>4</v>
      </c>
      <c r="P123" s="9">
        <v>0.5</v>
      </c>
    </row>
    <row r="124" spans="2:16" ht="25.05" customHeight="1" x14ac:dyDescent="0.2">
      <c r="B124" s="68" t="s">
        <v>29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2:16" ht="25.05" customHeight="1" x14ac:dyDescent="0.2">
      <c r="B125" s="27">
        <v>72</v>
      </c>
      <c r="C125" s="69" t="s">
        <v>83</v>
      </c>
      <c r="D125" s="69"/>
      <c r="E125" s="27">
        <v>30</v>
      </c>
      <c r="F125" s="8">
        <v>0.78</v>
      </c>
      <c r="G125" s="28">
        <v>2.1</v>
      </c>
      <c r="H125" s="8">
        <v>3.09</v>
      </c>
      <c r="I125" s="8">
        <v>34.520000000000003</v>
      </c>
      <c r="J125" s="8">
        <v>0.03</v>
      </c>
      <c r="K125" s="28">
        <v>3.6</v>
      </c>
      <c r="L125" s="27">
        <v>5</v>
      </c>
      <c r="M125" s="8">
        <v>6.35</v>
      </c>
      <c r="N125" s="8">
        <v>19.36</v>
      </c>
      <c r="O125" s="8">
        <v>7.48</v>
      </c>
      <c r="P125" s="8">
        <v>0.27</v>
      </c>
    </row>
    <row r="126" spans="2:16" ht="25.05" customHeight="1" x14ac:dyDescent="0.2">
      <c r="B126" s="27">
        <v>162</v>
      </c>
      <c r="C126" s="69" t="s">
        <v>84</v>
      </c>
      <c r="D126" s="69"/>
      <c r="E126" s="27">
        <v>150</v>
      </c>
      <c r="F126" s="27">
        <v>7</v>
      </c>
      <c r="G126" s="8">
        <v>3.91</v>
      </c>
      <c r="H126" s="8">
        <v>8.77</v>
      </c>
      <c r="I126" s="8">
        <v>97.87</v>
      </c>
      <c r="J126" s="8">
        <v>0.04</v>
      </c>
      <c r="K126" s="8">
        <v>0.71</v>
      </c>
      <c r="L126" s="28">
        <v>7.5</v>
      </c>
      <c r="M126" s="8">
        <v>15.91</v>
      </c>
      <c r="N126" s="8">
        <v>156.87</v>
      </c>
      <c r="O126" s="8">
        <v>10.79</v>
      </c>
      <c r="P126" s="8">
        <v>0.31</v>
      </c>
    </row>
    <row r="127" spans="2:16" ht="25.05" customHeight="1" x14ac:dyDescent="0.2">
      <c r="B127" s="27">
        <v>321</v>
      </c>
      <c r="C127" s="69" t="s">
        <v>85</v>
      </c>
      <c r="D127" s="69"/>
      <c r="E127" s="26" t="s">
        <v>42</v>
      </c>
      <c r="F127" s="27">
        <v>11</v>
      </c>
      <c r="G127" s="8">
        <v>15.51</v>
      </c>
      <c r="H127" s="8">
        <v>33.43</v>
      </c>
      <c r="I127" s="8">
        <v>317.85000000000002</v>
      </c>
      <c r="J127" s="8">
        <v>0.09</v>
      </c>
      <c r="K127" s="8">
        <v>3.37</v>
      </c>
      <c r="L127" s="8">
        <v>16.32</v>
      </c>
      <c r="M127" s="8">
        <v>26.47</v>
      </c>
      <c r="N127" s="8">
        <v>144.56</v>
      </c>
      <c r="O127" s="8">
        <v>36.630000000000003</v>
      </c>
      <c r="P127" s="8">
        <v>1.25</v>
      </c>
    </row>
    <row r="128" spans="2:16" ht="25.05" customHeight="1" x14ac:dyDescent="0.2">
      <c r="B128" s="27">
        <v>412</v>
      </c>
      <c r="C128" s="69" t="s">
        <v>86</v>
      </c>
      <c r="D128" s="69"/>
      <c r="E128" s="27">
        <v>150</v>
      </c>
      <c r="F128" s="8">
        <v>0.13</v>
      </c>
      <c r="G128" s="8">
        <v>0.01</v>
      </c>
      <c r="H128" s="8">
        <v>7.66</v>
      </c>
      <c r="I128" s="28">
        <v>31.9</v>
      </c>
      <c r="J128" s="26"/>
      <c r="K128" s="8">
        <v>2.3199999999999998</v>
      </c>
      <c r="L128" s="26"/>
      <c r="M128" s="8">
        <v>2.56</v>
      </c>
      <c r="N128" s="28">
        <v>1.3</v>
      </c>
      <c r="O128" s="8">
        <v>0.71</v>
      </c>
      <c r="P128" s="8">
        <v>0.06</v>
      </c>
    </row>
    <row r="129" spans="2:16" ht="25.05" customHeight="1" x14ac:dyDescent="0.2">
      <c r="B129" s="27">
        <v>115</v>
      </c>
      <c r="C129" s="69" t="s">
        <v>59</v>
      </c>
      <c r="D129" s="69"/>
      <c r="E129" s="27">
        <v>40</v>
      </c>
      <c r="F129" s="8">
        <v>2.44</v>
      </c>
      <c r="G129" s="8">
        <v>0.48</v>
      </c>
      <c r="H129" s="8">
        <v>15.96</v>
      </c>
      <c r="I129" s="28">
        <v>78.8</v>
      </c>
      <c r="J129" s="8">
        <v>7.0000000000000007E-2</v>
      </c>
      <c r="K129" s="26"/>
      <c r="L129" s="26"/>
      <c r="M129" s="28">
        <v>11.6</v>
      </c>
      <c r="N129" s="27">
        <v>52</v>
      </c>
      <c r="O129" s="28">
        <v>16.8</v>
      </c>
      <c r="P129" s="8">
        <v>1.44</v>
      </c>
    </row>
    <row r="130" spans="2:16" ht="25.05" customHeight="1" x14ac:dyDescent="0.2">
      <c r="B130" s="24" t="s">
        <v>32</v>
      </c>
      <c r="C130" s="25"/>
      <c r="D130" s="25"/>
      <c r="E130" s="45">
        <f>E125+E126+E128+E129+150</f>
        <v>520</v>
      </c>
      <c r="F130" s="8">
        <v>21.35</v>
      </c>
      <c r="G130" s="8">
        <v>22.01</v>
      </c>
      <c r="H130" s="8">
        <v>68.91</v>
      </c>
      <c r="I130" s="8">
        <v>560.94000000000005</v>
      </c>
      <c r="J130" s="8">
        <v>0.23</v>
      </c>
      <c r="K130" s="27">
        <v>10</v>
      </c>
      <c r="L130" s="8">
        <v>28.82</v>
      </c>
      <c r="M130" s="8">
        <v>62.89</v>
      </c>
      <c r="N130" s="8">
        <v>374.09</v>
      </c>
      <c r="O130" s="8">
        <v>72.41</v>
      </c>
      <c r="P130" s="8">
        <v>3.33</v>
      </c>
    </row>
    <row r="131" spans="2:16" ht="25.05" customHeight="1" x14ac:dyDescent="0.2">
      <c r="B131" s="75" t="s">
        <v>123</v>
      </c>
      <c r="C131" s="76"/>
      <c r="D131" s="82"/>
      <c r="E131" s="13">
        <v>450</v>
      </c>
      <c r="F131" s="8">
        <v>14.7</v>
      </c>
      <c r="G131" s="8">
        <v>16.45</v>
      </c>
      <c r="H131" s="9">
        <v>71</v>
      </c>
      <c r="I131" s="9">
        <v>490</v>
      </c>
      <c r="J131" s="9">
        <v>0.28000000000000003</v>
      </c>
      <c r="K131" s="9">
        <v>15.75</v>
      </c>
      <c r="L131" s="9">
        <v>157.5</v>
      </c>
      <c r="M131" s="9">
        <v>280</v>
      </c>
      <c r="N131" s="9">
        <v>245</v>
      </c>
      <c r="O131" s="9">
        <v>28</v>
      </c>
      <c r="P131" s="9">
        <v>3.5</v>
      </c>
    </row>
    <row r="132" spans="2:16" ht="25.05" customHeight="1" x14ac:dyDescent="0.2">
      <c r="B132" s="68" t="s">
        <v>33</v>
      </c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2:16" ht="25.05" customHeight="1" x14ac:dyDescent="0.2">
      <c r="B133" s="27">
        <v>360</v>
      </c>
      <c r="C133" s="69" t="s">
        <v>87</v>
      </c>
      <c r="D133" s="69"/>
      <c r="E133" s="27">
        <v>150</v>
      </c>
      <c r="F133" s="8">
        <v>5.48</v>
      </c>
      <c r="G133" s="8">
        <v>6.47</v>
      </c>
      <c r="H133" s="8">
        <v>22.32</v>
      </c>
      <c r="I133" s="8">
        <v>170.13</v>
      </c>
      <c r="J133" s="8">
        <v>0.14000000000000001</v>
      </c>
      <c r="K133" s="8">
        <v>1.1599999999999999</v>
      </c>
      <c r="L133" s="8">
        <v>29.84</v>
      </c>
      <c r="M133" s="8">
        <v>125.14</v>
      </c>
      <c r="N133" s="8">
        <v>158.65</v>
      </c>
      <c r="O133" s="8">
        <v>42.85</v>
      </c>
      <c r="P133" s="8">
        <v>0.99</v>
      </c>
    </row>
    <row r="134" spans="2:16" ht="25.05" customHeight="1" x14ac:dyDescent="0.2">
      <c r="B134" s="27">
        <v>326</v>
      </c>
      <c r="C134" s="69" t="s">
        <v>88</v>
      </c>
      <c r="D134" s="69"/>
      <c r="E134" s="26" t="s">
        <v>43</v>
      </c>
      <c r="F134" s="8">
        <v>9.06</v>
      </c>
      <c r="G134" s="8">
        <v>2.41</v>
      </c>
      <c r="H134" s="8">
        <v>17.91</v>
      </c>
      <c r="I134" s="8">
        <v>129.03</v>
      </c>
      <c r="J134" s="8">
        <v>0.03</v>
      </c>
      <c r="K134" s="8">
        <v>0.37</v>
      </c>
      <c r="L134" s="8">
        <v>11.92</v>
      </c>
      <c r="M134" s="8">
        <v>61.42</v>
      </c>
      <c r="N134" s="8">
        <v>87.03</v>
      </c>
      <c r="O134" s="8">
        <v>12.11</v>
      </c>
      <c r="P134" s="8">
        <v>0.45</v>
      </c>
    </row>
    <row r="135" spans="2:16" ht="25.05" customHeight="1" x14ac:dyDescent="0.2">
      <c r="B135" s="27">
        <v>782</v>
      </c>
      <c r="C135" s="69" t="s">
        <v>58</v>
      </c>
      <c r="D135" s="69"/>
      <c r="E135" s="27">
        <v>180</v>
      </c>
      <c r="F135" s="8">
        <v>0.12</v>
      </c>
      <c r="G135" s="26"/>
      <c r="H135" s="8">
        <v>8.99</v>
      </c>
      <c r="I135" s="8">
        <v>35.92</v>
      </c>
      <c r="J135" s="26"/>
      <c r="K135" s="26"/>
      <c r="L135" s="26"/>
      <c r="M135" s="28">
        <v>0.3</v>
      </c>
      <c r="N135" s="8">
        <v>0.04</v>
      </c>
      <c r="O135" s="8">
        <v>0.02</v>
      </c>
      <c r="P135" s="8">
        <v>0.03</v>
      </c>
    </row>
    <row r="136" spans="2:16" ht="25.05" customHeight="1" x14ac:dyDescent="0.2">
      <c r="B136" s="27">
        <v>114</v>
      </c>
      <c r="C136" s="69" t="s">
        <v>65</v>
      </c>
      <c r="D136" s="69"/>
      <c r="E136" s="27">
        <v>30</v>
      </c>
      <c r="F136" s="8">
        <v>2.37</v>
      </c>
      <c r="G136" s="28">
        <v>0.3</v>
      </c>
      <c r="H136" s="8">
        <v>14.49</v>
      </c>
      <c r="I136" s="28">
        <v>70.5</v>
      </c>
      <c r="J136" s="8">
        <v>0.05</v>
      </c>
      <c r="K136" s="26"/>
      <c r="L136" s="26"/>
      <c r="M136" s="28">
        <v>6.9</v>
      </c>
      <c r="N136" s="28">
        <v>26.1</v>
      </c>
      <c r="O136" s="28">
        <v>9.9</v>
      </c>
      <c r="P136" s="28">
        <v>0.6</v>
      </c>
    </row>
    <row r="137" spans="2:16" ht="25.05" customHeight="1" x14ac:dyDescent="0.2">
      <c r="B137" s="85" t="s">
        <v>34</v>
      </c>
      <c r="C137" s="86"/>
      <c r="D137" s="87"/>
      <c r="E137" s="45">
        <f>E133+E135+E136+65</f>
        <v>425</v>
      </c>
      <c r="F137" s="8">
        <v>17.03</v>
      </c>
      <c r="G137" s="8">
        <v>9.18</v>
      </c>
      <c r="H137" s="8">
        <v>63.71</v>
      </c>
      <c r="I137" s="8">
        <v>405.58</v>
      </c>
      <c r="J137" s="8">
        <v>0.22</v>
      </c>
      <c r="K137" s="8">
        <v>1.53</v>
      </c>
      <c r="L137" s="8">
        <v>41.76</v>
      </c>
      <c r="M137" s="8">
        <v>193.76</v>
      </c>
      <c r="N137" s="8">
        <v>271.82</v>
      </c>
      <c r="O137" s="8">
        <v>64.88</v>
      </c>
      <c r="P137" s="8">
        <v>2.0699999999999998</v>
      </c>
    </row>
    <row r="138" spans="2:16" ht="25.05" customHeight="1" x14ac:dyDescent="0.2">
      <c r="B138" s="75" t="s">
        <v>119</v>
      </c>
      <c r="C138" s="76"/>
      <c r="D138" s="77"/>
      <c r="E138" s="11">
        <v>375</v>
      </c>
      <c r="F138" s="14">
        <v>10.5</v>
      </c>
      <c r="G138" s="9">
        <v>11.75</v>
      </c>
      <c r="H138" s="8">
        <v>50.7</v>
      </c>
      <c r="I138" s="9">
        <v>350</v>
      </c>
      <c r="J138" s="15">
        <v>0.2</v>
      </c>
      <c r="K138" s="9">
        <v>11.3</v>
      </c>
      <c r="L138" s="9">
        <v>112.5</v>
      </c>
      <c r="M138" s="9">
        <v>200</v>
      </c>
      <c r="N138" s="9">
        <v>175</v>
      </c>
      <c r="O138" s="9">
        <v>20</v>
      </c>
      <c r="P138" s="9">
        <v>2.5</v>
      </c>
    </row>
    <row r="139" spans="2:16" s="1" customFormat="1" ht="25.05" customHeight="1" x14ac:dyDescent="0.2">
      <c r="B139" s="19" t="s">
        <v>35</v>
      </c>
      <c r="C139" s="20"/>
      <c r="D139" s="39"/>
      <c r="E139" s="48">
        <f>E137+E130+E122+E118</f>
        <v>1412</v>
      </c>
      <c r="F139" s="22">
        <v>52.1</v>
      </c>
      <c r="G139" s="23">
        <v>47.15</v>
      </c>
      <c r="H139" s="23">
        <v>200.64</v>
      </c>
      <c r="I139" s="23">
        <v>1437.55</v>
      </c>
      <c r="J139" s="23">
        <v>0.67</v>
      </c>
      <c r="K139" s="23">
        <v>14.47</v>
      </c>
      <c r="L139" s="23">
        <v>157.04</v>
      </c>
      <c r="M139" s="23">
        <v>620.01</v>
      </c>
      <c r="N139" s="23">
        <v>1032.47</v>
      </c>
      <c r="O139" s="23">
        <v>196.07</v>
      </c>
      <c r="P139" s="23">
        <v>6.63</v>
      </c>
    </row>
    <row r="140" spans="2:16" s="1" customFormat="1" ht="25.05" customHeight="1" x14ac:dyDescent="0.2">
      <c r="B140" s="75" t="s">
        <v>120</v>
      </c>
      <c r="C140" s="76"/>
      <c r="D140" s="77"/>
      <c r="E140" s="11">
        <v>1275</v>
      </c>
      <c r="F140" s="16">
        <v>35.700000000000003</v>
      </c>
      <c r="G140" s="16">
        <v>39.950000000000003</v>
      </c>
      <c r="H140" s="16">
        <v>172.55</v>
      </c>
      <c r="I140" s="17">
        <v>1190</v>
      </c>
      <c r="J140" s="17">
        <v>0.68</v>
      </c>
      <c r="K140" s="17">
        <v>38.25</v>
      </c>
      <c r="L140" s="17">
        <v>382.5</v>
      </c>
      <c r="M140" s="18">
        <v>680</v>
      </c>
      <c r="N140" s="17">
        <v>595</v>
      </c>
      <c r="O140" s="18">
        <v>68</v>
      </c>
      <c r="P140" s="17">
        <v>8.5</v>
      </c>
    </row>
    <row r="141" spans="2:16" s="1" customFormat="1" ht="25.05" customHeight="1" x14ac:dyDescent="0.2">
      <c r="B141" s="35"/>
      <c r="C141" s="35"/>
      <c r="D141" s="35"/>
      <c r="E141" s="38"/>
      <c r="F141" s="30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2:16" ht="25.05" customHeight="1" x14ac:dyDescent="0.2">
      <c r="B142" s="32" t="s">
        <v>0</v>
      </c>
      <c r="C142" s="33"/>
      <c r="D142" s="33"/>
      <c r="E142" s="33"/>
      <c r="F142" s="34" t="s">
        <v>1</v>
      </c>
      <c r="G142" s="71" t="s">
        <v>44</v>
      </c>
      <c r="H142" s="72"/>
      <c r="I142" s="72"/>
      <c r="J142" s="73" t="s">
        <v>3</v>
      </c>
      <c r="K142" s="73"/>
      <c r="L142" s="74" t="s">
        <v>48</v>
      </c>
      <c r="M142" s="74"/>
      <c r="N142" s="74"/>
      <c r="O142" s="74"/>
      <c r="P142" s="74"/>
    </row>
    <row r="143" spans="2:16" ht="25.05" customHeight="1" x14ac:dyDescent="0.2">
      <c r="B143" s="33"/>
      <c r="C143" s="33"/>
      <c r="D143" s="33"/>
      <c r="E143" s="73" t="s">
        <v>4</v>
      </c>
      <c r="F143" s="73"/>
      <c r="G143" s="33" t="s">
        <v>5</v>
      </c>
      <c r="H143" s="33"/>
      <c r="I143" s="33"/>
      <c r="J143" s="73" t="s">
        <v>6</v>
      </c>
      <c r="K143" s="73"/>
      <c r="L143" s="71" t="s">
        <v>7</v>
      </c>
      <c r="M143" s="71"/>
      <c r="N143" s="71"/>
      <c r="O143" s="71"/>
      <c r="P143" s="71"/>
    </row>
    <row r="144" spans="2:16" ht="25.05" customHeight="1" x14ac:dyDescent="0.2">
      <c r="B144" s="63" t="s">
        <v>8</v>
      </c>
      <c r="C144" s="63" t="s">
        <v>9</v>
      </c>
      <c r="D144" s="63"/>
      <c r="E144" s="63" t="s">
        <v>10</v>
      </c>
      <c r="F144" s="67" t="s">
        <v>11</v>
      </c>
      <c r="G144" s="67"/>
      <c r="H144" s="67"/>
      <c r="I144" s="63" t="s">
        <v>12</v>
      </c>
      <c r="J144" s="67" t="s">
        <v>13</v>
      </c>
      <c r="K144" s="67"/>
      <c r="L144" s="67"/>
      <c r="M144" s="67" t="s">
        <v>14</v>
      </c>
      <c r="N144" s="67"/>
      <c r="O144" s="67"/>
      <c r="P144" s="67"/>
    </row>
    <row r="145" spans="2:16" ht="25.05" customHeight="1" x14ac:dyDescent="0.2">
      <c r="B145" s="64"/>
      <c r="C145" s="65"/>
      <c r="D145" s="66"/>
      <c r="E145" s="64"/>
      <c r="F145" s="5" t="s">
        <v>15</v>
      </c>
      <c r="G145" s="5" t="s">
        <v>16</v>
      </c>
      <c r="H145" s="5" t="s">
        <v>17</v>
      </c>
      <c r="I145" s="64"/>
      <c r="J145" s="5" t="s">
        <v>18</v>
      </c>
      <c r="K145" s="5" t="s">
        <v>19</v>
      </c>
      <c r="L145" s="5" t="s">
        <v>20</v>
      </c>
      <c r="M145" s="5" t="s">
        <v>21</v>
      </c>
      <c r="N145" s="5" t="s">
        <v>22</v>
      </c>
      <c r="O145" s="5" t="s">
        <v>23</v>
      </c>
      <c r="P145" s="5" t="s">
        <v>24</v>
      </c>
    </row>
    <row r="146" spans="2:16" ht="25.05" customHeight="1" x14ac:dyDescent="0.2">
      <c r="B146" s="27">
        <v>1</v>
      </c>
      <c r="C146" s="78">
        <v>2</v>
      </c>
      <c r="D146" s="78"/>
      <c r="E146" s="27">
        <v>3</v>
      </c>
      <c r="F146" s="27">
        <v>4</v>
      </c>
      <c r="G146" s="27">
        <v>5</v>
      </c>
      <c r="H146" s="27">
        <v>6</v>
      </c>
      <c r="I146" s="27">
        <v>7</v>
      </c>
      <c r="J146" s="27">
        <v>8</v>
      </c>
      <c r="K146" s="27">
        <v>9</v>
      </c>
      <c r="L146" s="27">
        <v>10</v>
      </c>
      <c r="M146" s="27">
        <v>12</v>
      </c>
      <c r="N146" s="27">
        <v>13</v>
      </c>
      <c r="O146" s="27">
        <v>14</v>
      </c>
      <c r="P146" s="27">
        <v>15</v>
      </c>
    </row>
    <row r="147" spans="2:16" ht="25.05" customHeight="1" x14ac:dyDescent="0.2">
      <c r="B147" s="68" t="s">
        <v>25</v>
      </c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2:16" ht="25.05" customHeight="1" x14ac:dyDescent="0.2">
      <c r="B148" s="27">
        <v>361</v>
      </c>
      <c r="C148" s="69" t="s">
        <v>132</v>
      </c>
      <c r="D148" s="69"/>
      <c r="E148" s="27">
        <v>150</v>
      </c>
      <c r="F148" s="8">
        <v>4.1900000000000004</v>
      </c>
      <c r="G148" s="8">
        <v>5.22</v>
      </c>
      <c r="H148" s="8">
        <v>24.94</v>
      </c>
      <c r="I148" s="8">
        <v>164.18</v>
      </c>
      <c r="J148" s="8">
        <v>0.05</v>
      </c>
      <c r="K148" s="8">
        <v>1.1399999999999999</v>
      </c>
      <c r="L148" s="28">
        <v>29.6</v>
      </c>
      <c r="M148" s="8">
        <v>112.69</v>
      </c>
      <c r="N148" s="28">
        <v>115.5</v>
      </c>
      <c r="O148" s="8">
        <v>24.08</v>
      </c>
      <c r="P148" s="8">
        <v>0.37</v>
      </c>
    </row>
    <row r="149" spans="2:16" ht="25.05" customHeight="1" x14ac:dyDescent="0.2">
      <c r="B149" s="27">
        <v>111</v>
      </c>
      <c r="C149" s="69" t="s">
        <v>50</v>
      </c>
      <c r="D149" s="69"/>
      <c r="E149" s="27">
        <v>5</v>
      </c>
      <c r="F149" s="8">
        <v>0.04</v>
      </c>
      <c r="G149" s="8">
        <v>3.63</v>
      </c>
      <c r="H149" s="8">
        <v>7.0000000000000007E-2</v>
      </c>
      <c r="I149" s="8">
        <v>33.049999999999997</v>
      </c>
      <c r="J149" s="26"/>
      <c r="K149" s="26"/>
      <c r="L149" s="27">
        <v>20</v>
      </c>
      <c r="M149" s="28">
        <v>1.2</v>
      </c>
      <c r="N149" s="28">
        <v>1.5</v>
      </c>
      <c r="O149" s="26"/>
      <c r="P149" s="8">
        <v>0.01</v>
      </c>
    </row>
    <row r="150" spans="2:16" ht="25.05" customHeight="1" x14ac:dyDescent="0.2">
      <c r="B150" s="27">
        <v>782</v>
      </c>
      <c r="C150" s="69" t="s">
        <v>58</v>
      </c>
      <c r="D150" s="69"/>
      <c r="E150" s="27">
        <v>180</v>
      </c>
      <c r="F150" s="8">
        <v>0.12</v>
      </c>
      <c r="G150" s="26"/>
      <c r="H150" s="8">
        <v>8.99</v>
      </c>
      <c r="I150" s="8">
        <v>35.92</v>
      </c>
      <c r="J150" s="26"/>
      <c r="K150" s="26"/>
      <c r="L150" s="26"/>
      <c r="M150" s="28">
        <v>0.3</v>
      </c>
      <c r="N150" s="8">
        <v>0.04</v>
      </c>
      <c r="O150" s="8">
        <v>0.02</v>
      </c>
      <c r="P150" s="8">
        <v>0.03</v>
      </c>
    </row>
    <row r="151" spans="2:16" ht="25.05" customHeight="1" x14ac:dyDescent="0.2">
      <c r="B151" s="27">
        <v>114</v>
      </c>
      <c r="C151" s="69" t="s">
        <v>65</v>
      </c>
      <c r="D151" s="69"/>
      <c r="E151" s="27">
        <v>30</v>
      </c>
      <c r="F151" s="8">
        <v>2.37</v>
      </c>
      <c r="G151" s="28">
        <v>0.3</v>
      </c>
      <c r="H151" s="8">
        <v>14.49</v>
      </c>
      <c r="I151" s="28">
        <v>70.5</v>
      </c>
      <c r="J151" s="8">
        <v>0.05</v>
      </c>
      <c r="K151" s="26"/>
      <c r="L151" s="26"/>
      <c r="M151" s="28">
        <v>6.9</v>
      </c>
      <c r="N151" s="28">
        <v>26.1</v>
      </c>
      <c r="O151" s="28">
        <v>9.9</v>
      </c>
      <c r="P151" s="28">
        <v>0.6</v>
      </c>
    </row>
    <row r="152" spans="2:16" ht="25.05" customHeight="1" x14ac:dyDescent="0.2">
      <c r="B152" s="24" t="s">
        <v>26</v>
      </c>
      <c r="C152" s="25"/>
      <c r="D152" s="25"/>
      <c r="E152" s="45">
        <f>E148+E149+E150+E151</f>
        <v>365</v>
      </c>
      <c r="F152" s="8">
        <v>6.72</v>
      </c>
      <c r="G152" s="8">
        <v>9.15</v>
      </c>
      <c r="H152" s="8">
        <v>48.49</v>
      </c>
      <c r="I152" s="8">
        <v>303.64999999999998</v>
      </c>
      <c r="J152" s="28">
        <v>0.1</v>
      </c>
      <c r="K152" s="8">
        <v>1.1399999999999999</v>
      </c>
      <c r="L152" s="28">
        <v>49.6</v>
      </c>
      <c r="M152" s="8">
        <v>121.09</v>
      </c>
      <c r="N152" s="8">
        <v>143.13999999999999</v>
      </c>
      <c r="O152" s="27">
        <v>34</v>
      </c>
      <c r="P152" s="8">
        <v>1.01</v>
      </c>
    </row>
    <row r="153" spans="2:16" ht="25.05" customHeight="1" x14ac:dyDescent="0.2">
      <c r="B153" s="79" t="s">
        <v>121</v>
      </c>
      <c r="C153" s="80"/>
      <c r="D153" s="81"/>
      <c r="E153" s="7">
        <v>350</v>
      </c>
      <c r="F153" s="8">
        <v>8.4</v>
      </c>
      <c r="G153" s="8">
        <v>9.4</v>
      </c>
      <c r="H153" s="8">
        <v>40.6</v>
      </c>
      <c r="I153" s="9">
        <v>280</v>
      </c>
      <c r="J153" s="9">
        <v>0.16</v>
      </c>
      <c r="K153" s="9">
        <v>9</v>
      </c>
      <c r="L153" s="10">
        <v>90</v>
      </c>
      <c r="M153" s="9">
        <v>160</v>
      </c>
      <c r="N153" s="9">
        <v>140</v>
      </c>
      <c r="O153" s="9">
        <v>16</v>
      </c>
      <c r="P153" s="9">
        <v>2</v>
      </c>
    </row>
    <row r="154" spans="2:16" ht="25.05" customHeight="1" x14ac:dyDescent="0.2">
      <c r="B154" s="68" t="s">
        <v>27</v>
      </c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2:16" ht="25.05" customHeight="1" x14ac:dyDescent="0.2">
      <c r="B155" s="27">
        <v>118</v>
      </c>
      <c r="C155" s="69" t="s">
        <v>138</v>
      </c>
      <c r="D155" s="69"/>
      <c r="E155" s="27">
        <v>100</v>
      </c>
      <c r="F155" s="28">
        <v>0.4</v>
      </c>
      <c r="G155" s="28">
        <v>0.4</v>
      </c>
      <c r="H155" s="28">
        <v>9.8000000000000007</v>
      </c>
      <c r="I155" s="27">
        <v>47</v>
      </c>
      <c r="J155" s="8">
        <v>0.03</v>
      </c>
      <c r="K155" s="27">
        <v>10</v>
      </c>
      <c r="L155" s="26"/>
      <c r="M155" s="27">
        <v>16</v>
      </c>
      <c r="N155" s="27">
        <v>11</v>
      </c>
      <c r="O155" s="27">
        <v>9</v>
      </c>
      <c r="P155" s="28">
        <v>2.2000000000000002</v>
      </c>
    </row>
    <row r="156" spans="2:16" ht="25.05" customHeight="1" x14ac:dyDescent="0.2">
      <c r="B156" s="24" t="s">
        <v>28</v>
      </c>
      <c r="C156" s="25"/>
      <c r="D156" s="25"/>
      <c r="E156" s="46">
        <v>100</v>
      </c>
      <c r="F156" s="28">
        <v>0.4</v>
      </c>
      <c r="G156" s="28">
        <v>0.4</v>
      </c>
      <c r="H156" s="28">
        <v>9.8000000000000007</v>
      </c>
      <c r="I156" s="27">
        <v>47</v>
      </c>
      <c r="J156" s="8">
        <v>0.03</v>
      </c>
      <c r="K156" s="27">
        <v>10</v>
      </c>
      <c r="L156" s="26"/>
      <c r="M156" s="27">
        <v>16</v>
      </c>
      <c r="N156" s="27">
        <v>11</v>
      </c>
      <c r="O156" s="27">
        <v>9</v>
      </c>
      <c r="P156" s="28">
        <v>2.2000000000000002</v>
      </c>
    </row>
    <row r="157" spans="2:16" ht="25.05" customHeight="1" x14ac:dyDescent="0.2">
      <c r="B157" s="75" t="s">
        <v>122</v>
      </c>
      <c r="C157" s="76"/>
      <c r="D157" s="77"/>
      <c r="E157" s="11">
        <v>100</v>
      </c>
      <c r="F157" s="12">
        <v>2.1</v>
      </c>
      <c r="G157" s="9">
        <v>2.35</v>
      </c>
      <c r="H157" s="8">
        <v>10.15</v>
      </c>
      <c r="I157" s="9">
        <v>70</v>
      </c>
      <c r="J157" s="9">
        <v>0.04</v>
      </c>
      <c r="K157" s="9">
        <v>2.25</v>
      </c>
      <c r="L157" s="9">
        <v>22.5</v>
      </c>
      <c r="M157" s="9">
        <v>40</v>
      </c>
      <c r="N157" s="9">
        <v>35</v>
      </c>
      <c r="O157" s="9">
        <v>4</v>
      </c>
      <c r="P157" s="9">
        <v>0.5</v>
      </c>
    </row>
    <row r="158" spans="2:16" ht="25.05" customHeight="1" x14ac:dyDescent="0.2">
      <c r="B158" s="68" t="s">
        <v>29</v>
      </c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2:16" ht="25.05" customHeight="1" x14ac:dyDescent="0.2">
      <c r="B159" s="27">
        <v>51</v>
      </c>
      <c r="C159" s="69" t="s">
        <v>89</v>
      </c>
      <c r="D159" s="69"/>
      <c r="E159" s="27">
        <v>30</v>
      </c>
      <c r="F159" s="8">
        <v>0.43</v>
      </c>
      <c r="G159" s="8">
        <v>1.53</v>
      </c>
      <c r="H159" s="8">
        <v>2.5099999999999998</v>
      </c>
      <c r="I159" s="8">
        <v>25.46</v>
      </c>
      <c r="J159" s="8">
        <v>0.01</v>
      </c>
      <c r="K159" s="8">
        <v>2.85</v>
      </c>
      <c r="L159" s="26"/>
      <c r="M159" s="8">
        <v>10.55</v>
      </c>
      <c r="N159" s="8">
        <v>12.29</v>
      </c>
      <c r="O159" s="8">
        <v>6.27</v>
      </c>
      <c r="P159" s="28">
        <v>0.4</v>
      </c>
    </row>
    <row r="160" spans="2:16" ht="25.05" customHeight="1" x14ac:dyDescent="0.2">
      <c r="B160" s="27">
        <v>155</v>
      </c>
      <c r="C160" s="69" t="s">
        <v>90</v>
      </c>
      <c r="D160" s="69"/>
      <c r="E160" s="27">
        <v>150</v>
      </c>
      <c r="F160" s="8">
        <v>8.11</v>
      </c>
      <c r="G160" s="8">
        <v>4.07</v>
      </c>
      <c r="H160" s="8">
        <v>15.95</v>
      </c>
      <c r="I160" s="8">
        <v>133.13</v>
      </c>
      <c r="J160" s="8">
        <v>0.13</v>
      </c>
      <c r="K160" s="8">
        <v>8.64</v>
      </c>
      <c r="L160" s="26"/>
      <c r="M160" s="8">
        <v>20.76</v>
      </c>
      <c r="N160" s="8">
        <v>210.44</v>
      </c>
      <c r="O160" s="8">
        <v>48.02</v>
      </c>
      <c r="P160" s="8">
        <v>1.48</v>
      </c>
    </row>
    <row r="161" spans="2:16" ht="25.05" customHeight="1" x14ac:dyDescent="0.2">
      <c r="B161" s="27">
        <v>158</v>
      </c>
      <c r="C161" s="69" t="s">
        <v>91</v>
      </c>
      <c r="D161" s="69"/>
      <c r="E161" s="26" t="s">
        <v>42</v>
      </c>
      <c r="F161" s="8">
        <v>11.14</v>
      </c>
      <c r="G161" s="8">
        <v>13.78</v>
      </c>
      <c r="H161" s="8">
        <v>13.38</v>
      </c>
      <c r="I161" s="8">
        <v>223.06</v>
      </c>
      <c r="J161" s="8">
        <v>0.13</v>
      </c>
      <c r="K161" s="8">
        <v>28.67</v>
      </c>
      <c r="L161" s="8">
        <v>18.16</v>
      </c>
      <c r="M161" s="8">
        <v>41.81</v>
      </c>
      <c r="N161" s="8">
        <v>156.47999999999999</v>
      </c>
      <c r="O161" s="8">
        <v>36.19</v>
      </c>
      <c r="P161" s="8">
        <v>1.48</v>
      </c>
    </row>
    <row r="162" spans="2:16" ht="25.05" customHeight="1" x14ac:dyDescent="0.2">
      <c r="B162" s="27">
        <v>526</v>
      </c>
      <c r="C162" s="69" t="s">
        <v>92</v>
      </c>
      <c r="D162" s="69"/>
      <c r="E162" s="27">
        <v>150</v>
      </c>
      <c r="F162" s="8">
        <v>0.12</v>
      </c>
      <c r="G162" s="8">
        <v>0.12</v>
      </c>
      <c r="H162" s="8">
        <v>14.22</v>
      </c>
      <c r="I162" s="8">
        <v>59.19</v>
      </c>
      <c r="J162" s="8">
        <v>0.01</v>
      </c>
      <c r="K162" s="27">
        <v>3</v>
      </c>
      <c r="L162" s="26"/>
      <c r="M162" s="8">
        <v>5.14</v>
      </c>
      <c r="N162" s="28">
        <v>3.3</v>
      </c>
      <c r="O162" s="28">
        <v>2.7</v>
      </c>
      <c r="P162" s="8">
        <v>0.69</v>
      </c>
    </row>
    <row r="163" spans="2:16" ht="25.05" customHeight="1" x14ac:dyDescent="0.2">
      <c r="B163" s="27">
        <v>115</v>
      </c>
      <c r="C163" s="69" t="s">
        <v>59</v>
      </c>
      <c r="D163" s="69"/>
      <c r="E163" s="27">
        <v>40</v>
      </c>
      <c r="F163" s="8">
        <v>2.44</v>
      </c>
      <c r="G163" s="8">
        <v>0.48</v>
      </c>
      <c r="H163" s="8">
        <v>15.96</v>
      </c>
      <c r="I163" s="28">
        <v>78.8</v>
      </c>
      <c r="J163" s="8">
        <v>7.0000000000000007E-2</v>
      </c>
      <c r="K163" s="26"/>
      <c r="L163" s="26"/>
      <c r="M163" s="28">
        <v>11.6</v>
      </c>
      <c r="N163" s="27">
        <v>52</v>
      </c>
      <c r="O163" s="28">
        <v>16.8</v>
      </c>
      <c r="P163" s="8">
        <v>1.44</v>
      </c>
    </row>
    <row r="164" spans="2:16" ht="25.05" customHeight="1" x14ac:dyDescent="0.2">
      <c r="B164" s="24" t="s">
        <v>32</v>
      </c>
      <c r="C164" s="25"/>
      <c r="D164" s="25"/>
      <c r="E164" s="45">
        <f>E159+E160+E162+E163+150</f>
        <v>520</v>
      </c>
      <c r="F164" s="8">
        <v>22.24</v>
      </c>
      <c r="G164" s="8">
        <v>19.98</v>
      </c>
      <c r="H164" s="8">
        <v>62.02</v>
      </c>
      <c r="I164" s="8">
        <v>519.64</v>
      </c>
      <c r="J164" s="8">
        <v>0.35</v>
      </c>
      <c r="K164" s="8">
        <v>43.16</v>
      </c>
      <c r="L164" s="8">
        <v>18.16</v>
      </c>
      <c r="M164" s="8">
        <v>89.86</v>
      </c>
      <c r="N164" s="8">
        <v>434.51</v>
      </c>
      <c r="O164" s="8">
        <v>109.98</v>
      </c>
      <c r="P164" s="8">
        <v>5.49</v>
      </c>
    </row>
    <row r="165" spans="2:16" ht="25.05" customHeight="1" x14ac:dyDescent="0.2">
      <c r="B165" s="75" t="s">
        <v>123</v>
      </c>
      <c r="C165" s="76"/>
      <c r="D165" s="82"/>
      <c r="E165" s="13">
        <v>450</v>
      </c>
      <c r="F165" s="8">
        <v>14.7</v>
      </c>
      <c r="G165" s="8">
        <v>16.45</v>
      </c>
      <c r="H165" s="9">
        <v>71</v>
      </c>
      <c r="I165" s="9">
        <v>490</v>
      </c>
      <c r="J165" s="9">
        <v>0.28000000000000003</v>
      </c>
      <c r="K165" s="9">
        <v>15.75</v>
      </c>
      <c r="L165" s="9">
        <v>157.5</v>
      </c>
      <c r="M165" s="9">
        <v>280</v>
      </c>
      <c r="N165" s="9">
        <v>245</v>
      </c>
      <c r="O165" s="9">
        <v>28</v>
      </c>
      <c r="P165" s="9">
        <v>3.5</v>
      </c>
    </row>
    <row r="166" spans="2:16" ht="25.05" customHeight="1" x14ac:dyDescent="0.2">
      <c r="B166" s="68" t="s">
        <v>33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</row>
    <row r="167" spans="2:16" ht="25.05" customHeight="1" x14ac:dyDescent="0.2">
      <c r="B167" s="27">
        <v>350</v>
      </c>
      <c r="C167" s="69" t="s">
        <v>133</v>
      </c>
      <c r="D167" s="69"/>
      <c r="E167" s="27">
        <v>150</v>
      </c>
      <c r="F167" s="28">
        <v>5.9</v>
      </c>
      <c r="G167" s="8">
        <v>5.84</v>
      </c>
      <c r="H167" s="8">
        <v>28.41</v>
      </c>
      <c r="I167" s="8">
        <v>190.55</v>
      </c>
      <c r="J167" s="8">
        <v>0.16</v>
      </c>
      <c r="K167" s="8">
        <v>1.0900000000000001</v>
      </c>
      <c r="L167" s="8">
        <v>28.72</v>
      </c>
      <c r="M167" s="8">
        <v>110.93</v>
      </c>
      <c r="N167" s="8">
        <v>146.38</v>
      </c>
      <c r="O167" s="28">
        <v>36.700000000000003</v>
      </c>
      <c r="P167" s="8">
        <v>0.93</v>
      </c>
    </row>
    <row r="168" spans="2:16" ht="25.05" customHeight="1" x14ac:dyDescent="0.2">
      <c r="B168" s="40">
        <v>1395</v>
      </c>
      <c r="C168" s="69" t="s">
        <v>139</v>
      </c>
      <c r="D168" s="69"/>
      <c r="E168" s="27">
        <v>20</v>
      </c>
      <c r="F168" s="8">
        <v>1.82</v>
      </c>
      <c r="G168" s="8">
        <v>2.02</v>
      </c>
      <c r="H168" s="8">
        <v>12.14</v>
      </c>
      <c r="I168" s="8">
        <v>73.430000000000007</v>
      </c>
      <c r="J168" s="8">
        <v>0.02</v>
      </c>
      <c r="K168" s="8">
        <v>0.03</v>
      </c>
      <c r="L168" s="28">
        <v>14.8</v>
      </c>
      <c r="M168" s="8">
        <v>9.01</v>
      </c>
      <c r="N168" s="8">
        <v>20.02</v>
      </c>
      <c r="O168" s="28">
        <v>2.9</v>
      </c>
      <c r="P168" s="8">
        <v>0.23</v>
      </c>
    </row>
    <row r="169" spans="2:16" ht="25.05" customHeight="1" x14ac:dyDescent="0.2">
      <c r="B169" s="27">
        <v>782</v>
      </c>
      <c r="C169" s="69" t="s">
        <v>58</v>
      </c>
      <c r="D169" s="69"/>
      <c r="E169" s="27">
        <v>180</v>
      </c>
      <c r="F169" s="8">
        <v>0.12</v>
      </c>
      <c r="G169" s="26"/>
      <c r="H169" s="8">
        <v>8.99</v>
      </c>
      <c r="I169" s="8">
        <v>35.92</v>
      </c>
      <c r="J169" s="26"/>
      <c r="K169" s="26"/>
      <c r="L169" s="26"/>
      <c r="M169" s="28">
        <v>0.3</v>
      </c>
      <c r="N169" s="8">
        <v>0.04</v>
      </c>
      <c r="O169" s="8">
        <v>0.02</v>
      </c>
      <c r="P169" s="8">
        <v>0.03</v>
      </c>
    </row>
    <row r="170" spans="2:16" ht="25.05" customHeight="1" x14ac:dyDescent="0.2">
      <c r="B170" s="27">
        <v>114</v>
      </c>
      <c r="C170" s="69" t="s">
        <v>65</v>
      </c>
      <c r="D170" s="69"/>
      <c r="E170" s="27">
        <v>30</v>
      </c>
      <c r="F170" s="8">
        <v>2.37</v>
      </c>
      <c r="G170" s="28">
        <v>0.3</v>
      </c>
      <c r="H170" s="8">
        <v>14.49</v>
      </c>
      <c r="I170" s="28">
        <v>70.5</v>
      </c>
      <c r="J170" s="8">
        <v>0.05</v>
      </c>
      <c r="K170" s="26"/>
      <c r="L170" s="26"/>
      <c r="M170" s="28">
        <v>6.9</v>
      </c>
      <c r="N170" s="28">
        <v>26.1</v>
      </c>
      <c r="O170" s="28">
        <v>9.9</v>
      </c>
      <c r="P170" s="28">
        <v>0.6</v>
      </c>
    </row>
    <row r="171" spans="2:16" ht="25.05" customHeight="1" x14ac:dyDescent="0.2">
      <c r="B171" s="19" t="s">
        <v>34</v>
      </c>
      <c r="C171" s="20"/>
      <c r="D171" s="20"/>
      <c r="E171" s="47">
        <f>E167+E168+E169+E170</f>
        <v>380</v>
      </c>
      <c r="F171" s="8">
        <v>10.210000000000001</v>
      </c>
      <c r="G171" s="8">
        <v>8.16</v>
      </c>
      <c r="H171" s="8">
        <v>64.03</v>
      </c>
      <c r="I171" s="28">
        <v>370.4</v>
      </c>
      <c r="J171" s="8">
        <v>0.23</v>
      </c>
      <c r="K171" s="8">
        <v>1.1200000000000001</v>
      </c>
      <c r="L171" s="8">
        <v>43.52</v>
      </c>
      <c r="M171" s="8">
        <v>127.14</v>
      </c>
      <c r="N171" s="8">
        <v>192.54</v>
      </c>
      <c r="O171" s="8">
        <v>49.52</v>
      </c>
      <c r="P171" s="8">
        <v>1.79</v>
      </c>
    </row>
    <row r="172" spans="2:16" ht="25.05" customHeight="1" x14ac:dyDescent="0.2">
      <c r="B172" s="75" t="s">
        <v>119</v>
      </c>
      <c r="C172" s="76"/>
      <c r="D172" s="77"/>
      <c r="E172" s="11">
        <v>375</v>
      </c>
      <c r="F172" s="14">
        <v>10.5</v>
      </c>
      <c r="G172" s="9">
        <v>11.75</v>
      </c>
      <c r="H172" s="8">
        <v>50.7</v>
      </c>
      <c r="I172" s="9">
        <v>350</v>
      </c>
      <c r="J172" s="15">
        <v>0.2</v>
      </c>
      <c r="K172" s="9">
        <v>11.3</v>
      </c>
      <c r="L172" s="9">
        <v>112.5</v>
      </c>
      <c r="M172" s="9">
        <v>200</v>
      </c>
      <c r="N172" s="9">
        <v>175</v>
      </c>
      <c r="O172" s="9">
        <v>20</v>
      </c>
      <c r="P172" s="9">
        <v>2.5</v>
      </c>
    </row>
    <row r="173" spans="2:16" s="1" customFormat="1" ht="25.05" customHeight="1" x14ac:dyDescent="0.2">
      <c r="B173" s="19" t="s">
        <v>35</v>
      </c>
      <c r="C173" s="20"/>
      <c r="D173" s="20"/>
      <c r="E173" s="47">
        <f>E171+E164+E156+E152</f>
        <v>1365</v>
      </c>
      <c r="F173" s="23">
        <v>39.57</v>
      </c>
      <c r="G173" s="23">
        <v>37.69</v>
      </c>
      <c r="H173" s="23">
        <v>184.34</v>
      </c>
      <c r="I173" s="23">
        <v>1240.69</v>
      </c>
      <c r="J173" s="23">
        <v>0.71</v>
      </c>
      <c r="K173" s="23">
        <v>55.42</v>
      </c>
      <c r="L173" s="23">
        <v>111.28</v>
      </c>
      <c r="M173" s="23">
        <v>354.09</v>
      </c>
      <c r="N173" s="23">
        <v>781.19</v>
      </c>
      <c r="O173" s="22">
        <v>202.5</v>
      </c>
      <c r="P173" s="23">
        <v>10.49</v>
      </c>
    </row>
    <row r="174" spans="2:16" s="1" customFormat="1" ht="25.05" customHeight="1" x14ac:dyDescent="0.2">
      <c r="B174" s="75" t="s">
        <v>120</v>
      </c>
      <c r="C174" s="76"/>
      <c r="D174" s="77"/>
      <c r="E174" s="11">
        <v>1275</v>
      </c>
      <c r="F174" s="16">
        <v>35.700000000000003</v>
      </c>
      <c r="G174" s="16">
        <v>39.950000000000003</v>
      </c>
      <c r="H174" s="16">
        <v>172.55</v>
      </c>
      <c r="I174" s="17">
        <v>1190</v>
      </c>
      <c r="J174" s="17">
        <v>0.68</v>
      </c>
      <c r="K174" s="17">
        <v>38.25</v>
      </c>
      <c r="L174" s="17">
        <v>382.5</v>
      </c>
      <c r="M174" s="18">
        <v>680</v>
      </c>
      <c r="N174" s="17">
        <v>595</v>
      </c>
      <c r="O174" s="18">
        <v>68</v>
      </c>
      <c r="P174" s="17">
        <v>8.5</v>
      </c>
    </row>
    <row r="175" spans="2:16" s="1" customFormat="1" ht="25.05" customHeight="1" x14ac:dyDescent="0.2">
      <c r="B175" s="35"/>
      <c r="C175" s="35"/>
      <c r="D175" s="35"/>
      <c r="E175" s="29"/>
      <c r="F175" s="31"/>
      <c r="G175" s="31"/>
      <c r="H175" s="31"/>
      <c r="I175" s="31"/>
      <c r="J175" s="31"/>
      <c r="K175" s="31"/>
      <c r="L175" s="31"/>
      <c r="M175" s="31"/>
      <c r="N175" s="31"/>
      <c r="O175" s="30"/>
      <c r="P175" s="31"/>
    </row>
    <row r="176" spans="2:16" ht="25.05" customHeight="1" x14ac:dyDescent="0.2">
      <c r="B176" s="32" t="s">
        <v>0</v>
      </c>
      <c r="C176" s="33"/>
      <c r="D176" s="33"/>
      <c r="E176" s="33"/>
      <c r="F176" s="34" t="s">
        <v>1</v>
      </c>
      <c r="G176" s="71" t="s">
        <v>2</v>
      </c>
      <c r="H176" s="72"/>
      <c r="I176" s="72"/>
      <c r="J176" s="73" t="s">
        <v>3</v>
      </c>
      <c r="K176" s="73"/>
      <c r="L176" s="74" t="s">
        <v>48</v>
      </c>
      <c r="M176" s="74"/>
      <c r="N176" s="74"/>
      <c r="O176" s="74"/>
      <c r="P176" s="74"/>
    </row>
    <row r="177" spans="2:16" ht="25.05" customHeight="1" x14ac:dyDescent="0.2">
      <c r="B177" s="33"/>
      <c r="C177" s="33"/>
      <c r="D177" s="33"/>
      <c r="E177" s="73" t="s">
        <v>4</v>
      </c>
      <c r="F177" s="73"/>
      <c r="G177" s="33" t="s">
        <v>45</v>
      </c>
      <c r="H177" s="33"/>
      <c r="I177" s="33"/>
      <c r="J177" s="73" t="s">
        <v>6</v>
      </c>
      <c r="K177" s="73"/>
      <c r="L177" s="71" t="s">
        <v>7</v>
      </c>
      <c r="M177" s="71"/>
      <c r="N177" s="71"/>
      <c r="O177" s="71"/>
      <c r="P177" s="71"/>
    </row>
    <row r="178" spans="2:16" ht="25.05" customHeight="1" x14ac:dyDescent="0.2">
      <c r="B178" s="63" t="s">
        <v>8</v>
      </c>
      <c r="C178" s="63" t="s">
        <v>9</v>
      </c>
      <c r="D178" s="63"/>
      <c r="E178" s="63" t="s">
        <v>10</v>
      </c>
      <c r="F178" s="67" t="s">
        <v>11</v>
      </c>
      <c r="G178" s="67"/>
      <c r="H178" s="67"/>
      <c r="I178" s="63" t="s">
        <v>12</v>
      </c>
      <c r="J178" s="67" t="s">
        <v>13</v>
      </c>
      <c r="K178" s="67"/>
      <c r="L178" s="67"/>
      <c r="M178" s="67" t="s">
        <v>14</v>
      </c>
      <c r="N178" s="67"/>
      <c r="O178" s="67"/>
      <c r="P178" s="67"/>
    </row>
    <row r="179" spans="2:16" ht="25.05" customHeight="1" x14ac:dyDescent="0.2">
      <c r="B179" s="64"/>
      <c r="C179" s="65"/>
      <c r="D179" s="66"/>
      <c r="E179" s="64"/>
      <c r="F179" s="5" t="s">
        <v>15</v>
      </c>
      <c r="G179" s="5" t="s">
        <v>16</v>
      </c>
      <c r="H179" s="5" t="s">
        <v>17</v>
      </c>
      <c r="I179" s="64"/>
      <c r="J179" s="5" t="s">
        <v>18</v>
      </c>
      <c r="K179" s="5" t="s">
        <v>19</v>
      </c>
      <c r="L179" s="5" t="s">
        <v>20</v>
      </c>
      <c r="M179" s="5" t="s">
        <v>21</v>
      </c>
      <c r="N179" s="5" t="s">
        <v>22</v>
      </c>
      <c r="O179" s="5" t="s">
        <v>23</v>
      </c>
      <c r="P179" s="5" t="s">
        <v>24</v>
      </c>
    </row>
    <row r="180" spans="2:16" ht="25.05" customHeight="1" x14ac:dyDescent="0.2">
      <c r="B180" s="27">
        <v>1</v>
      </c>
      <c r="C180" s="78">
        <v>2</v>
      </c>
      <c r="D180" s="78"/>
      <c r="E180" s="27">
        <v>3</v>
      </c>
      <c r="F180" s="27">
        <v>4</v>
      </c>
      <c r="G180" s="27">
        <v>5</v>
      </c>
      <c r="H180" s="27">
        <v>6</v>
      </c>
      <c r="I180" s="27">
        <v>7</v>
      </c>
      <c r="J180" s="27">
        <v>8</v>
      </c>
      <c r="K180" s="27">
        <v>9</v>
      </c>
      <c r="L180" s="27">
        <v>10</v>
      </c>
      <c r="M180" s="27">
        <v>12</v>
      </c>
      <c r="N180" s="27">
        <v>13</v>
      </c>
      <c r="O180" s="27">
        <v>14</v>
      </c>
      <c r="P180" s="27">
        <v>15</v>
      </c>
    </row>
    <row r="181" spans="2:16" ht="25.05" customHeight="1" x14ac:dyDescent="0.2">
      <c r="B181" s="68" t="s">
        <v>25</v>
      </c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</row>
    <row r="182" spans="2:16" ht="25.05" customHeight="1" x14ac:dyDescent="0.2">
      <c r="B182" s="27">
        <v>423</v>
      </c>
      <c r="C182" s="69" t="s">
        <v>93</v>
      </c>
      <c r="D182" s="69"/>
      <c r="E182" s="27">
        <v>150</v>
      </c>
      <c r="F182" s="8">
        <v>17.28</v>
      </c>
      <c r="G182" s="8">
        <v>3.88</v>
      </c>
      <c r="H182" s="8">
        <v>36.119999999999997</v>
      </c>
      <c r="I182" s="8">
        <v>248.71</v>
      </c>
      <c r="J182" s="8">
        <v>0.68</v>
      </c>
      <c r="K182" s="26"/>
      <c r="L182" s="28">
        <v>14.8</v>
      </c>
      <c r="M182" s="8">
        <v>72.97</v>
      </c>
      <c r="N182" s="28">
        <v>171.7</v>
      </c>
      <c r="O182" s="8">
        <v>66.319999999999993</v>
      </c>
      <c r="P182" s="28">
        <v>5.3</v>
      </c>
    </row>
    <row r="183" spans="2:16" ht="25.05" customHeight="1" x14ac:dyDescent="0.2">
      <c r="B183" s="27">
        <v>111</v>
      </c>
      <c r="C183" s="69" t="s">
        <v>50</v>
      </c>
      <c r="D183" s="69"/>
      <c r="E183" s="27">
        <v>5</v>
      </c>
      <c r="F183" s="8">
        <v>0.04</v>
      </c>
      <c r="G183" s="8">
        <v>3.63</v>
      </c>
      <c r="H183" s="8">
        <v>7.0000000000000007E-2</v>
      </c>
      <c r="I183" s="8">
        <v>33.049999999999997</v>
      </c>
      <c r="J183" s="26"/>
      <c r="K183" s="26"/>
      <c r="L183" s="27">
        <v>20</v>
      </c>
      <c r="M183" s="28">
        <v>1.2</v>
      </c>
      <c r="N183" s="28">
        <v>1.5</v>
      </c>
      <c r="O183" s="26"/>
      <c r="P183" s="8">
        <v>0.01</v>
      </c>
    </row>
    <row r="184" spans="2:16" ht="25.05" customHeight="1" x14ac:dyDescent="0.2">
      <c r="B184" s="58">
        <v>412.12</v>
      </c>
      <c r="C184" s="69" t="s">
        <v>51</v>
      </c>
      <c r="D184" s="69"/>
      <c r="E184" s="27">
        <v>180</v>
      </c>
      <c r="F184" s="8">
        <v>0.15</v>
      </c>
      <c r="G184" s="26"/>
      <c r="H184" s="28">
        <v>9.1</v>
      </c>
      <c r="I184" s="8">
        <v>37.14</v>
      </c>
      <c r="J184" s="26"/>
      <c r="K184" s="8">
        <v>1.44</v>
      </c>
      <c r="L184" s="26"/>
      <c r="M184" s="8">
        <v>1.74</v>
      </c>
      <c r="N184" s="8">
        <v>0.84</v>
      </c>
      <c r="O184" s="8">
        <v>0.45</v>
      </c>
      <c r="P184" s="8">
        <v>0.05</v>
      </c>
    </row>
    <row r="185" spans="2:16" ht="25.05" customHeight="1" x14ac:dyDescent="0.2">
      <c r="B185" s="27">
        <v>117</v>
      </c>
      <c r="C185" s="69" t="s">
        <v>52</v>
      </c>
      <c r="D185" s="69"/>
      <c r="E185" s="27">
        <v>30</v>
      </c>
      <c r="F185" s="8">
        <v>2.25</v>
      </c>
      <c r="G185" s="8">
        <v>0.87</v>
      </c>
      <c r="H185" s="8">
        <v>15.42</v>
      </c>
      <c r="I185" s="28">
        <v>78.599999999999994</v>
      </c>
      <c r="J185" s="8">
        <v>0.03</v>
      </c>
      <c r="K185" s="26"/>
      <c r="L185" s="26"/>
      <c r="M185" s="28">
        <v>5.7</v>
      </c>
      <c r="N185" s="28">
        <v>19.5</v>
      </c>
      <c r="O185" s="28">
        <v>3.9</v>
      </c>
      <c r="P185" s="8">
        <v>0.36</v>
      </c>
    </row>
    <row r="186" spans="2:16" ht="25.05" customHeight="1" x14ac:dyDescent="0.2">
      <c r="B186" s="24" t="s">
        <v>26</v>
      </c>
      <c r="C186" s="25"/>
      <c r="D186" s="25"/>
      <c r="E186" s="45">
        <f>E182+E183+E184+E185</f>
        <v>365</v>
      </c>
      <c r="F186" s="8">
        <v>19.72</v>
      </c>
      <c r="G186" s="8">
        <v>8.3800000000000008</v>
      </c>
      <c r="H186" s="8">
        <v>60.71</v>
      </c>
      <c r="I186" s="28">
        <v>397.5</v>
      </c>
      <c r="J186" s="8">
        <v>0.71</v>
      </c>
      <c r="K186" s="8">
        <v>1.44</v>
      </c>
      <c r="L186" s="28">
        <v>34.799999999999997</v>
      </c>
      <c r="M186" s="8">
        <v>81.61</v>
      </c>
      <c r="N186" s="8">
        <v>193.54</v>
      </c>
      <c r="O186" s="8">
        <v>70.67</v>
      </c>
      <c r="P186" s="8">
        <v>5.72</v>
      </c>
    </row>
    <row r="187" spans="2:16" ht="25.05" customHeight="1" x14ac:dyDescent="0.2">
      <c r="B187" s="79" t="s">
        <v>121</v>
      </c>
      <c r="C187" s="80"/>
      <c r="D187" s="81"/>
      <c r="E187" s="7">
        <v>350</v>
      </c>
      <c r="F187" s="8">
        <v>8.4</v>
      </c>
      <c r="G187" s="8">
        <v>9.4</v>
      </c>
      <c r="H187" s="8">
        <v>40.6</v>
      </c>
      <c r="I187" s="9">
        <v>280</v>
      </c>
      <c r="J187" s="9">
        <v>0.16</v>
      </c>
      <c r="K187" s="9">
        <v>9</v>
      </c>
      <c r="L187" s="10">
        <v>90</v>
      </c>
      <c r="M187" s="9">
        <v>160</v>
      </c>
      <c r="N187" s="9">
        <v>140</v>
      </c>
      <c r="O187" s="9">
        <v>16</v>
      </c>
      <c r="P187" s="9">
        <v>2</v>
      </c>
    </row>
    <row r="188" spans="2:16" ht="25.05" customHeight="1" x14ac:dyDescent="0.2">
      <c r="B188" s="68" t="s">
        <v>27</v>
      </c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</row>
    <row r="189" spans="2:16" ht="25.05" customHeight="1" x14ac:dyDescent="0.2">
      <c r="B189" s="27">
        <v>537</v>
      </c>
      <c r="C189" s="69" t="s">
        <v>53</v>
      </c>
      <c r="D189" s="69"/>
      <c r="E189" s="27">
        <v>200</v>
      </c>
      <c r="F189" s="27">
        <v>1</v>
      </c>
      <c r="G189" s="28">
        <v>0.2</v>
      </c>
      <c r="H189" s="28">
        <v>20.2</v>
      </c>
      <c r="I189" s="27">
        <v>92</v>
      </c>
      <c r="J189" s="8">
        <v>0.02</v>
      </c>
      <c r="K189" s="27">
        <v>4</v>
      </c>
      <c r="L189" s="26"/>
      <c r="M189" s="27">
        <v>14</v>
      </c>
      <c r="N189" s="27">
        <v>14</v>
      </c>
      <c r="O189" s="27">
        <v>8</v>
      </c>
      <c r="P189" s="28">
        <v>2.8</v>
      </c>
    </row>
    <row r="190" spans="2:16" ht="25.05" customHeight="1" x14ac:dyDescent="0.2">
      <c r="B190" s="24" t="s">
        <v>28</v>
      </c>
      <c r="C190" s="25"/>
      <c r="D190" s="25"/>
      <c r="E190" s="46">
        <v>200</v>
      </c>
      <c r="F190" s="27">
        <v>1</v>
      </c>
      <c r="G190" s="28">
        <v>0.2</v>
      </c>
      <c r="H190" s="28">
        <v>20.2</v>
      </c>
      <c r="I190" s="27">
        <v>92</v>
      </c>
      <c r="J190" s="8">
        <v>0.02</v>
      </c>
      <c r="K190" s="27">
        <v>4</v>
      </c>
      <c r="L190" s="26"/>
      <c r="M190" s="27">
        <v>14</v>
      </c>
      <c r="N190" s="27">
        <v>14</v>
      </c>
      <c r="O190" s="27">
        <v>8</v>
      </c>
      <c r="P190" s="28">
        <v>2.8</v>
      </c>
    </row>
    <row r="191" spans="2:16" ht="25.05" customHeight="1" x14ac:dyDescent="0.2">
      <c r="B191" s="75" t="s">
        <v>122</v>
      </c>
      <c r="C191" s="76"/>
      <c r="D191" s="77"/>
      <c r="E191" s="11">
        <v>100</v>
      </c>
      <c r="F191" s="12">
        <v>2.1</v>
      </c>
      <c r="G191" s="9">
        <v>2.35</v>
      </c>
      <c r="H191" s="8">
        <v>10.15</v>
      </c>
      <c r="I191" s="9">
        <v>70</v>
      </c>
      <c r="J191" s="9">
        <v>0.04</v>
      </c>
      <c r="K191" s="9">
        <v>2.25</v>
      </c>
      <c r="L191" s="9">
        <v>22.5</v>
      </c>
      <c r="M191" s="9">
        <v>40</v>
      </c>
      <c r="N191" s="9">
        <v>35</v>
      </c>
      <c r="O191" s="9">
        <v>4</v>
      </c>
      <c r="P191" s="9">
        <v>0.5</v>
      </c>
    </row>
    <row r="192" spans="2:16" ht="25.05" customHeight="1" x14ac:dyDescent="0.2">
      <c r="B192" s="68" t="s">
        <v>29</v>
      </c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</row>
    <row r="193" spans="2:16" ht="25.05" customHeight="1" x14ac:dyDescent="0.2">
      <c r="B193" s="27">
        <v>124</v>
      </c>
      <c r="C193" s="69" t="s">
        <v>94</v>
      </c>
      <c r="D193" s="69"/>
      <c r="E193" s="27">
        <v>30</v>
      </c>
      <c r="F193" s="8">
        <v>0.53</v>
      </c>
      <c r="G193" s="8">
        <v>2.4300000000000002</v>
      </c>
      <c r="H193" s="8">
        <v>3.23</v>
      </c>
      <c r="I193" s="8">
        <v>37.15</v>
      </c>
      <c r="J193" s="8">
        <v>0.01</v>
      </c>
      <c r="K193" s="27">
        <v>4</v>
      </c>
      <c r="L193" s="26"/>
      <c r="M193" s="8">
        <v>10.58</v>
      </c>
      <c r="N193" s="28">
        <v>14.4</v>
      </c>
      <c r="O193" s="8">
        <v>6.92</v>
      </c>
      <c r="P193" s="8">
        <v>0.41</v>
      </c>
    </row>
    <row r="194" spans="2:16" ht="25.05" customHeight="1" x14ac:dyDescent="0.2">
      <c r="B194" s="27">
        <v>81</v>
      </c>
      <c r="C194" s="69" t="s">
        <v>126</v>
      </c>
      <c r="D194" s="69"/>
      <c r="E194" s="26" t="s">
        <v>30</v>
      </c>
      <c r="F194" s="8">
        <v>2.0099999999999998</v>
      </c>
      <c r="G194" s="8">
        <v>4.07</v>
      </c>
      <c r="H194" s="8">
        <v>9.14</v>
      </c>
      <c r="I194" s="8">
        <v>81.96</v>
      </c>
      <c r="J194" s="8">
        <v>0.08</v>
      </c>
      <c r="K194" s="8">
        <v>15.77</v>
      </c>
      <c r="L194" s="27">
        <v>5</v>
      </c>
      <c r="M194" s="8">
        <v>29.14</v>
      </c>
      <c r="N194" s="8">
        <v>147.62</v>
      </c>
      <c r="O194" s="8">
        <v>21.52</v>
      </c>
      <c r="P194" s="8">
        <v>0.66</v>
      </c>
    </row>
    <row r="195" spans="2:16" ht="25.05" customHeight="1" x14ac:dyDescent="0.2">
      <c r="B195" s="27">
        <v>580</v>
      </c>
      <c r="C195" s="69" t="s">
        <v>95</v>
      </c>
      <c r="D195" s="69"/>
      <c r="E195" s="26" t="s">
        <v>46</v>
      </c>
      <c r="F195" s="8">
        <v>6.19</v>
      </c>
      <c r="G195" s="8">
        <v>5.48</v>
      </c>
      <c r="H195" s="8">
        <v>1.18</v>
      </c>
      <c r="I195" s="8">
        <v>78.83</v>
      </c>
      <c r="J195" s="8">
        <v>0.03</v>
      </c>
      <c r="K195" s="28">
        <v>1.1000000000000001</v>
      </c>
      <c r="L195" s="8">
        <v>14.48</v>
      </c>
      <c r="M195" s="8">
        <v>6.16</v>
      </c>
      <c r="N195" s="8">
        <v>54.01</v>
      </c>
      <c r="O195" s="8">
        <v>7.12</v>
      </c>
      <c r="P195" s="8">
        <v>0.47</v>
      </c>
    </row>
    <row r="196" spans="2:16" ht="25.05" customHeight="1" x14ac:dyDescent="0.2">
      <c r="B196" s="27">
        <v>219</v>
      </c>
      <c r="C196" s="69" t="s">
        <v>57</v>
      </c>
      <c r="D196" s="69"/>
      <c r="E196" s="27">
        <v>110</v>
      </c>
      <c r="F196" s="8">
        <v>4.3499999999999996</v>
      </c>
      <c r="G196" s="8">
        <v>4.24</v>
      </c>
      <c r="H196" s="8">
        <v>27.21</v>
      </c>
      <c r="I196" s="8">
        <v>163.18</v>
      </c>
      <c r="J196" s="8">
        <v>7.0000000000000007E-2</v>
      </c>
      <c r="K196" s="26"/>
      <c r="L196" s="27">
        <v>20</v>
      </c>
      <c r="M196" s="8">
        <v>12.93</v>
      </c>
      <c r="N196" s="28">
        <v>35.9</v>
      </c>
      <c r="O196" s="8">
        <v>6.42</v>
      </c>
      <c r="P196" s="8">
        <v>0.66</v>
      </c>
    </row>
    <row r="197" spans="2:16" ht="25.05" customHeight="1" x14ac:dyDescent="0.2">
      <c r="B197" s="27">
        <v>619</v>
      </c>
      <c r="C197" s="69" t="s">
        <v>96</v>
      </c>
      <c r="D197" s="69"/>
      <c r="E197" s="27">
        <v>150</v>
      </c>
      <c r="F197" s="26"/>
      <c r="G197" s="26"/>
      <c r="H197" s="28">
        <v>13.7</v>
      </c>
      <c r="I197" s="27">
        <v>55</v>
      </c>
      <c r="J197" s="26"/>
      <c r="K197" s="27">
        <v>15</v>
      </c>
      <c r="L197" s="26"/>
      <c r="M197" s="8">
        <v>0.36</v>
      </c>
      <c r="N197" s="26"/>
      <c r="O197" s="26"/>
      <c r="P197" s="8">
        <v>0.05</v>
      </c>
    </row>
    <row r="198" spans="2:16" ht="25.05" customHeight="1" x14ac:dyDescent="0.2">
      <c r="B198" s="27">
        <v>115</v>
      </c>
      <c r="C198" s="69" t="s">
        <v>59</v>
      </c>
      <c r="D198" s="69"/>
      <c r="E198" s="27">
        <v>40</v>
      </c>
      <c r="F198" s="8">
        <v>2.44</v>
      </c>
      <c r="G198" s="8">
        <v>0.48</v>
      </c>
      <c r="H198" s="8">
        <v>15.96</v>
      </c>
      <c r="I198" s="28">
        <v>78.8</v>
      </c>
      <c r="J198" s="8">
        <v>7.0000000000000007E-2</v>
      </c>
      <c r="K198" s="26"/>
      <c r="L198" s="26"/>
      <c r="M198" s="28">
        <v>11.6</v>
      </c>
      <c r="N198" s="27">
        <v>52</v>
      </c>
      <c r="O198" s="28">
        <v>16.8</v>
      </c>
      <c r="P198" s="8">
        <v>1.44</v>
      </c>
    </row>
    <row r="199" spans="2:16" ht="25.05" customHeight="1" x14ac:dyDescent="0.2">
      <c r="B199" s="41" t="s">
        <v>32</v>
      </c>
      <c r="C199" s="25"/>
      <c r="D199" s="25"/>
      <c r="E199" s="45">
        <f>E193+E196+E197+E198+155+50</f>
        <v>535</v>
      </c>
      <c r="F199" s="8">
        <v>15.52</v>
      </c>
      <c r="G199" s="28">
        <v>16.7</v>
      </c>
      <c r="H199" s="8">
        <v>70.42</v>
      </c>
      <c r="I199" s="8">
        <v>494.92</v>
      </c>
      <c r="J199" s="8">
        <v>0.26</v>
      </c>
      <c r="K199" s="8">
        <v>35.869999999999997</v>
      </c>
      <c r="L199" s="8">
        <v>39.479999999999997</v>
      </c>
      <c r="M199" s="8">
        <v>70.77</v>
      </c>
      <c r="N199" s="8">
        <v>303.93</v>
      </c>
      <c r="O199" s="8">
        <v>58.78</v>
      </c>
      <c r="P199" s="8">
        <v>3.69</v>
      </c>
    </row>
    <row r="200" spans="2:16" ht="25.05" customHeight="1" x14ac:dyDescent="0.2">
      <c r="B200" s="75" t="s">
        <v>123</v>
      </c>
      <c r="C200" s="76"/>
      <c r="D200" s="82"/>
      <c r="E200" s="13">
        <v>450</v>
      </c>
      <c r="F200" s="8">
        <v>14.7</v>
      </c>
      <c r="G200" s="8">
        <v>16.45</v>
      </c>
      <c r="H200" s="9">
        <v>71</v>
      </c>
      <c r="I200" s="9">
        <v>490</v>
      </c>
      <c r="J200" s="9">
        <v>0.28000000000000003</v>
      </c>
      <c r="K200" s="9">
        <v>15.75</v>
      </c>
      <c r="L200" s="9">
        <v>157.5</v>
      </c>
      <c r="M200" s="9">
        <v>280</v>
      </c>
      <c r="N200" s="9">
        <v>245</v>
      </c>
      <c r="O200" s="9">
        <v>28</v>
      </c>
      <c r="P200" s="9">
        <v>3.5</v>
      </c>
    </row>
    <row r="201" spans="2:16" ht="25.05" customHeight="1" x14ac:dyDescent="0.2">
      <c r="B201" s="68" t="s">
        <v>33</v>
      </c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</row>
    <row r="202" spans="2:16" ht="25.05" customHeight="1" x14ac:dyDescent="0.2">
      <c r="B202" s="27">
        <v>356</v>
      </c>
      <c r="C202" s="69" t="s">
        <v>134</v>
      </c>
      <c r="D202" s="69"/>
      <c r="E202" s="27">
        <v>150</v>
      </c>
      <c r="F202" s="8">
        <v>5.19</v>
      </c>
      <c r="G202" s="8">
        <v>5.46</v>
      </c>
      <c r="H202" s="8">
        <v>29.38</v>
      </c>
      <c r="I202" s="8">
        <v>188.14</v>
      </c>
      <c r="J202" s="8">
        <v>0.11</v>
      </c>
      <c r="K202" s="8">
        <v>1.07</v>
      </c>
      <c r="L202" s="28">
        <v>28.5</v>
      </c>
      <c r="M202" s="8">
        <v>106.57</v>
      </c>
      <c r="N202" s="28">
        <v>132.9</v>
      </c>
      <c r="O202" s="8">
        <v>31.59</v>
      </c>
      <c r="P202" s="8">
        <v>0.67</v>
      </c>
    </row>
    <row r="203" spans="2:16" ht="25.05" customHeight="1" x14ac:dyDescent="0.2">
      <c r="B203" s="27">
        <v>589</v>
      </c>
      <c r="C203" s="69" t="s">
        <v>97</v>
      </c>
      <c r="D203" s="69"/>
      <c r="E203" s="27">
        <v>50</v>
      </c>
      <c r="F203" s="8">
        <v>4.21</v>
      </c>
      <c r="G203" s="8">
        <v>2.82</v>
      </c>
      <c r="H203" s="8">
        <v>29.79</v>
      </c>
      <c r="I203" s="8">
        <v>159.33000000000001</v>
      </c>
      <c r="J203" s="8">
        <v>0.06</v>
      </c>
      <c r="K203" s="26"/>
      <c r="L203" s="8">
        <v>9.25</v>
      </c>
      <c r="M203" s="8">
        <v>10.11</v>
      </c>
      <c r="N203" s="28">
        <v>35.5</v>
      </c>
      <c r="O203" s="8">
        <v>6.26</v>
      </c>
      <c r="P203" s="8">
        <v>0.51</v>
      </c>
    </row>
    <row r="204" spans="2:16" ht="25.05" customHeight="1" x14ac:dyDescent="0.2">
      <c r="B204" s="27">
        <v>781</v>
      </c>
      <c r="C204" s="69" t="s">
        <v>62</v>
      </c>
      <c r="D204" s="69"/>
      <c r="E204" s="27">
        <v>180</v>
      </c>
      <c r="F204" s="8">
        <v>1.17</v>
      </c>
      <c r="G204" s="8">
        <v>1.1499999999999999</v>
      </c>
      <c r="H204" s="8">
        <v>10.68</v>
      </c>
      <c r="I204" s="8">
        <v>57.52</v>
      </c>
      <c r="J204" s="8">
        <v>0.01</v>
      </c>
      <c r="K204" s="8">
        <v>0.47</v>
      </c>
      <c r="L204" s="28">
        <v>7.2</v>
      </c>
      <c r="M204" s="28">
        <v>43.5</v>
      </c>
      <c r="N204" s="8">
        <v>32.450000000000003</v>
      </c>
      <c r="O204" s="8">
        <v>5.0599999999999996</v>
      </c>
      <c r="P204" s="8">
        <v>7.0000000000000007E-2</v>
      </c>
    </row>
    <row r="205" spans="2:16" ht="25.05" customHeight="1" x14ac:dyDescent="0.2">
      <c r="B205" s="27">
        <v>114</v>
      </c>
      <c r="C205" s="69" t="s">
        <v>65</v>
      </c>
      <c r="D205" s="69"/>
      <c r="E205" s="27">
        <v>30</v>
      </c>
      <c r="F205" s="8">
        <v>2.37</v>
      </c>
      <c r="G205" s="28">
        <v>0.3</v>
      </c>
      <c r="H205" s="8">
        <v>14.49</v>
      </c>
      <c r="I205" s="28">
        <v>70.5</v>
      </c>
      <c r="J205" s="8">
        <v>0.05</v>
      </c>
      <c r="K205" s="26"/>
      <c r="L205" s="26"/>
      <c r="M205" s="28">
        <v>6.9</v>
      </c>
      <c r="N205" s="28">
        <v>26.1</v>
      </c>
      <c r="O205" s="28">
        <v>9.9</v>
      </c>
      <c r="P205" s="28">
        <v>0.6</v>
      </c>
    </row>
    <row r="206" spans="2:16" ht="25.05" customHeight="1" x14ac:dyDescent="0.2">
      <c r="B206" s="24" t="s">
        <v>34</v>
      </c>
      <c r="C206" s="25"/>
      <c r="D206" s="25"/>
      <c r="E206" s="45">
        <f>E202+E203+E204+E205</f>
        <v>410</v>
      </c>
      <c r="F206" s="8">
        <v>12.94</v>
      </c>
      <c r="G206" s="8">
        <v>9.73</v>
      </c>
      <c r="H206" s="8">
        <v>84.34</v>
      </c>
      <c r="I206" s="8">
        <v>475.49</v>
      </c>
      <c r="J206" s="8">
        <v>0.23</v>
      </c>
      <c r="K206" s="8">
        <v>1.54</v>
      </c>
      <c r="L206" s="8">
        <v>44.95</v>
      </c>
      <c r="M206" s="8">
        <v>167.08</v>
      </c>
      <c r="N206" s="8">
        <v>226.95</v>
      </c>
      <c r="O206" s="8">
        <v>52.81</v>
      </c>
      <c r="P206" s="8">
        <v>1.85</v>
      </c>
    </row>
    <row r="207" spans="2:16" ht="25.05" customHeight="1" x14ac:dyDescent="0.2">
      <c r="B207" s="75" t="s">
        <v>119</v>
      </c>
      <c r="C207" s="76"/>
      <c r="D207" s="77"/>
      <c r="E207" s="11">
        <v>375</v>
      </c>
      <c r="F207" s="14">
        <v>10.5</v>
      </c>
      <c r="G207" s="9">
        <v>11.75</v>
      </c>
      <c r="H207" s="8">
        <v>50.7</v>
      </c>
      <c r="I207" s="9">
        <v>350</v>
      </c>
      <c r="J207" s="15">
        <v>0.2</v>
      </c>
      <c r="K207" s="9">
        <v>11.3</v>
      </c>
      <c r="L207" s="9">
        <v>112.5</v>
      </c>
      <c r="M207" s="9">
        <v>200</v>
      </c>
      <c r="N207" s="9">
        <v>175</v>
      </c>
      <c r="O207" s="9">
        <v>20</v>
      </c>
      <c r="P207" s="9">
        <v>2.5</v>
      </c>
    </row>
    <row r="208" spans="2:16" ht="25.05" customHeight="1" x14ac:dyDescent="0.2">
      <c r="B208" s="42" t="s">
        <v>35</v>
      </c>
      <c r="C208" s="37"/>
      <c r="D208" s="37"/>
      <c r="E208" s="48">
        <f>E206+E199+E190+E186</f>
        <v>1510</v>
      </c>
      <c r="F208" s="23">
        <v>49.18</v>
      </c>
      <c r="G208" s="23">
        <v>35.01</v>
      </c>
      <c r="H208" s="23">
        <v>235.67</v>
      </c>
      <c r="I208" s="23">
        <v>1459.91</v>
      </c>
      <c r="J208" s="23">
        <v>1.22</v>
      </c>
      <c r="K208" s="23">
        <v>42.85</v>
      </c>
      <c r="L208" s="23">
        <v>119.23</v>
      </c>
      <c r="M208" s="23">
        <v>333.46</v>
      </c>
      <c r="N208" s="23">
        <v>738.42</v>
      </c>
      <c r="O208" s="23">
        <v>190.26</v>
      </c>
      <c r="P208" s="23">
        <v>14.06</v>
      </c>
    </row>
    <row r="209" spans="2:16" s="1" customFormat="1" ht="25.05" customHeight="1" x14ac:dyDescent="0.2">
      <c r="B209" s="75" t="s">
        <v>120</v>
      </c>
      <c r="C209" s="76"/>
      <c r="D209" s="77"/>
      <c r="E209" s="11">
        <v>1275</v>
      </c>
      <c r="F209" s="16">
        <v>35.700000000000003</v>
      </c>
      <c r="G209" s="16">
        <v>39.950000000000003</v>
      </c>
      <c r="H209" s="16">
        <v>172.55</v>
      </c>
      <c r="I209" s="17">
        <v>1190</v>
      </c>
      <c r="J209" s="17">
        <v>0.68</v>
      </c>
      <c r="K209" s="17">
        <v>38.25</v>
      </c>
      <c r="L209" s="17">
        <v>382.5</v>
      </c>
      <c r="M209" s="18">
        <v>680</v>
      </c>
      <c r="N209" s="17">
        <v>595</v>
      </c>
      <c r="O209" s="18">
        <v>68</v>
      </c>
      <c r="P209" s="17">
        <v>8.5</v>
      </c>
    </row>
    <row r="210" spans="2:16" s="1" customFormat="1" ht="25.05" customHeight="1" x14ac:dyDescent="0.2">
      <c r="B210" s="43"/>
      <c r="C210" s="43"/>
      <c r="D210" s="43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</row>
    <row r="211" spans="2:16" ht="25.05" customHeight="1" x14ac:dyDescent="0.2">
      <c r="B211" s="32" t="s">
        <v>0</v>
      </c>
      <c r="C211" s="33"/>
      <c r="D211" s="33"/>
      <c r="E211" s="33"/>
      <c r="F211" s="34" t="s">
        <v>1</v>
      </c>
      <c r="G211" s="71" t="s">
        <v>36</v>
      </c>
      <c r="H211" s="72"/>
      <c r="I211" s="72"/>
      <c r="J211" s="73" t="s">
        <v>3</v>
      </c>
      <c r="K211" s="73"/>
      <c r="L211" s="74" t="s">
        <v>48</v>
      </c>
      <c r="M211" s="74"/>
      <c r="N211" s="74"/>
      <c r="O211" s="74"/>
      <c r="P211" s="74"/>
    </row>
    <row r="212" spans="2:16" ht="25.05" customHeight="1" x14ac:dyDescent="0.2">
      <c r="B212" s="33"/>
      <c r="C212" s="33"/>
      <c r="D212" s="33"/>
      <c r="E212" s="73" t="s">
        <v>4</v>
      </c>
      <c r="F212" s="73"/>
      <c r="G212" s="33" t="s">
        <v>45</v>
      </c>
      <c r="H212" s="33"/>
      <c r="I212" s="33"/>
      <c r="J212" s="73" t="s">
        <v>6</v>
      </c>
      <c r="K212" s="73"/>
      <c r="L212" s="71" t="s">
        <v>7</v>
      </c>
      <c r="M212" s="71"/>
      <c r="N212" s="71"/>
      <c r="O212" s="71"/>
      <c r="P212" s="71"/>
    </row>
    <row r="213" spans="2:16" ht="25.05" customHeight="1" x14ac:dyDescent="0.2">
      <c r="B213" s="63" t="s">
        <v>8</v>
      </c>
      <c r="C213" s="63" t="s">
        <v>9</v>
      </c>
      <c r="D213" s="63"/>
      <c r="E213" s="63" t="s">
        <v>10</v>
      </c>
      <c r="F213" s="67" t="s">
        <v>11</v>
      </c>
      <c r="G213" s="67"/>
      <c r="H213" s="67"/>
      <c r="I213" s="63" t="s">
        <v>12</v>
      </c>
      <c r="J213" s="67" t="s">
        <v>13</v>
      </c>
      <c r="K213" s="67"/>
      <c r="L213" s="67"/>
      <c r="M213" s="67" t="s">
        <v>14</v>
      </c>
      <c r="N213" s="67"/>
      <c r="O213" s="67"/>
      <c r="P213" s="67"/>
    </row>
    <row r="214" spans="2:16" ht="25.05" customHeight="1" x14ac:dyDescent="0.2">
      <c r="B214" s="64"/>
      <c r="C214" s="65"/>
      <c r="D214" s="66"/>
      <c r="E214" s="64"/>
      <c r="F214" s="5" t="s">
        <v>15</v>
      </c>
      <c r="G214" s="5" t="s">
        <v>16</v>
      </c>
      <c r="H214" s="5" t="s">
        <v>17</v>
      </c>
      <c r="I214" s="64"/>
      <c r="J214" s="5" t="s">
        <v>18</v>
      </c>
      <c r="K214" s="5" t="s">
        <v>19</v>
      </c>
      <c r="L214" s="5" t="s">
        <v>20</v>
      </c>
      <c r="M214" s="5" t="s">
        <v>21</v>
      </c>
      <c r="N214" s="5" t="s">
        <v>22</v>
      </c>
      <c r="O214" s="5" t="s">
        <v>23</v>
      </c>
      <c r="P214" s="5" t="s">
        <v>24</v>
      </c>
    </row>
    <row r="215" spans="2:16" ht="25.05" customHeight="1" x14ac:dyDescent="0.2">
      <c r="B215" s="27">
        <v>1</v>
      </c>
      <c r="C215" s="78">
        <v>2</v>
      </c>
      <c r="D215" s="78"/>
      <c r="E215" s="27">
        <v>3</v>
      </c>
      <c r="F215" s="27">
        <v>4</v>
      </c>
      <c r="G215" s="27">
        <v>5</v>
      </c>
      <c r="H215" s="27">
        <v>6</v>
      </c>
      <c r="I215" s="27">
        <v>7</v>
      </c>
      <c r="J215" s="27">
        <v>8</v>
      </c>
      <c r="K215" s="27">
        <v>9</v>
      </c>
      <c r="L215" s="27">
        <v>10</v>
      </c>
      <c r="M215" s="27">
        <v>12</v>
      </c>
      <c r="N215" s="27">
        <v>13</v>
      </c>
      <c r="O215" s="27">
        <v>14</v>
      </c>
      <c r="P215" s="27">
        <v>15</v>
      </c>
    </row>
    <row r="216" spans="2:16" ht="25.05" customHeight="1" x14ac:dyDescent="0.2">
      <c r="B216" s="68" t="s">
        <v>25</v>
      </c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</row>
    <row r="217" spans="2:16" ht="25.05" customHeight="1" x14ac:dyDescent="0.2">
      <c r="B217" s="27">
        <v>349</v>
      </c>
      <c r="C217" s="69" t="s">
        <v>135</v>
      </c>
      <c r="D217" s="69"/>
      <c r="E217" s="27">
        <v>150</v>
      </c>
      <c r="F217" s="8">
        <v>5.74</v>
      </c>
      <c r="G217" s="8">
        <v>5.24</v>
      </c>
      <c r="H217" s="8">
        <v>30.18</v>
      </c>
      <c r="I217" s="8">
        <v>191.39</v>
      </c>
      <c r="J217" s="8">
        <v>0.12</v>
      </c>
      <c r="K217" s="8">
        <v>1.07</v>
      </c>
      <c r="L217" s="8">
        <v>28.46</v>
      </c>
      <c r="M217" s="28">
        <v>128.1</v>
      </c>
      <c r="N217" s="8">
        <v>189.56</v>
      </c>
      <c r="O217" s="8">
        <v>28.28</v>
      </c>
      <c r="P217" s="8">
        <v>0.72</v>
      </c>
    </row>
    <row r="218" spans="2:16" ht="25.05" customHeight="1" x14ac:dyDescent="0.2">
      <c r="B218" s="27">
        <v>111</v>
      </c>
      <c r="C218" s="69" t="s">
        <v>98</v>
      </c>
      <c r="D218" s="69"/>
      <c r="E218" s="27">
        <v>5</v>
      </c>
      <c r="F218" s="8">
        <v>0.04</v>
      </c>
      <c r="G218" s="8">
        <v>3.63</v>
      </c>
      <c r="H218" s="8">
        <v>7.0000000000000007E-2</v>
      </c>
      <c r="I218" s="8">
        <v>33.049999999999997</v>
      </c>
      <c r="J218" s="26"/>
      <c r="K218" s="26"/>
      <c r="L218" s="27">
        <v>20</v>
      </c>
      <c r="M218" s="28">
        <v>1.2</v>
      </c>
      <c r="N218" s="28">
        <v>1.5</v>
      </c>
      <c r="O218" s="26"/>
      <c r="P218" s="8">
        <v>0.01</v>
      </c>
    </row>
    <row r="219" spans="2:16" ht="25.05" customHeight="1" x14ac:dyDescent="0.2">
      <c r="B219" s="27">
        <v>781</v>
      </c>
      <c r="C219" s="69" t="s">
        <v>62</v>
      </c>
      <c r="D219" s="69"/>
      <c r="E219" s="27">
        <v>180</v>
      </c>
      <c r="F219" s="8">
        <v>1.17</v>
      </c>
      <c r="G219" s="8">
        <v>1.1499999999999999</v>
      </c>
      <c r="H219" s="8">
        <v>10.68</v>
      </c>
      <c r="I219" s="8">
        <v>57.52</v>
      </c>
      <c r="J219" s="8">
        <v>0.01</v>
      </c>
      <c r="K219" s="8">
        <v>0.47</v>
      </c>
      <c r="L219" s="28">
        <v>7.2</v>
      </c>
      <c r="M219" s="28">
        <v>43.5</v>
      </c>
      <c r="N219" s="8">
        <v>32.450000000000003</v>
      </c>
      <c r="O219" s="8">
        <v>5.0599999999999996</v>
      </c>
      <c r="P219" s="8">
        <v>7.0000000000000007E-2</v>
      </c>
    </row>
    <row r="220" spans="2:16" ht="25.05" customHeight="1" x14ac:dyDescent="0.2">
      <c r="B220" s="40">
        <v>1395</v>
      </c>
      <c r="C220" s="69" t="s">
        <v>139</v>
      </c>
      <c r="D220" s="69"/>
      <c r="E220" s="27">
        <v>20</v>
      </c>
      <c r="F220" s="8">
        <v>1.65</v>
      </c>
      <c r="G220" s="8">
        <v>3.38</v>
      </c>
      <c r="H220" s="8">
        <v>11.59</v>
      </c>
      <c r="I220" s="28">
        <v>83.8</v>
      </c>
      <c r="J220" s="8">
        <v>0.02</v>
      </c>
      <c r="K220" s="8">
        <v>0.02</v>
      </c>
      <c r="L220" s="27">
        <v>9</v>
      </c>
      <c r="M220" s="8">
        <v>6.87</v>
      </c>
      <c r="N220" s="8">
        <v>16.649999999999999</v>
      </c>
      <c r="O220" s="8">
        <v>2.52</v>
      </c>
      <c r="P220" s="8">
        <v>0.21</v>
      </c>
    </row>
    <row r="221" spans="2:16" ht="25.05" customHeight="1" x14ac:dyDescent="0.2">
      <c r="B221" s="27">
        <v>114</v>
      </c>
      <c r="C221" s="69" t="s">
        <v>65</v>
      </c>
      <c r="D221" s="69"/>
      <c r="E221" s="27">
        <v>30</v>
      </c>
      <c r="F221" s="8">
        <v>2.37</v>
      </c>
      <c r="G221" s="28">
        <v>0.3</v>
      </c>
      <c r="H221" s="8">
        <v>14.49</v>
      </c>
      <c r="I221" s="28">
        <v>70.5</v>
      </c>
      <c r="J221" s="8">
        <v>0.05</v>
      </c>
      <c r="K221" s="26"/>
      <c r="L221" s="26"/>
      <c r="M221" s="28">
        <v>6.9</v>
      </c>
      <c r="N221" s="28">
        <v>26.1</v>
      </c>
      <c r="O221" s="28">
        <v>9.9</v>
      </c>
      <c r="P221" s="28">
        <v>0.6</v>
      </c>
    </row>
    <row r="222" spans="2:16" ht="25.05" customHeight="1" x14ac:dyDescent="0.2">
      <c r="B222" s="24" t="s">
        <v>26</v>
      </c>
      <c r="C222" s="25"/>
      <c r="D222" s="25"/>
      <c r="E222" s="45">
        <f>E217+E218+E219+E220+E221</f>
        <v>385</v>
      </c>
      <c r="F222" s="8">
        <v>10.97</v>
      </c>
      <c r="G222" s="28">
        <v>13.7</v>
      </c>
      <c r="H222" s="8">
        <v>67.010000000000005</v>
      </c>
      <c r="I222" s="8">
        <v>436.26</v>
      </c>
      <c r="J222" s="28">
        <v>0.2</v>
      </c>
      <c r="K222" s="8">
        <v>1.56</v>
      </c>
      <c r="L222" s="8">
        <v>64.66</v>
      </c>
      <c r="M222" s="8">
        <v>186.57</v>
      </c>
      <c r="N222" s="8">
        <v>266.26</v>
      </c>
      <c r="O222" s="8">
        <v>45.76</v>
      </c>
      <c r="P222" s="8">
        <v>1.61</v>
      </c>
    </row>
    <row r="223" spans="2:16" ht="25.05" customHeight="1" x14ac:dyDescent="0.2">
      <c r="B223" s="79" t="s">
        <v>121</v>
      </c>
      <c r="C223" s="80"/>
      <c r="D223" s="81"/>
      <c r="E223" s="7">
        <v>350</v>
      </c>
      <c r="F223" s="8">
        <v>8.4</v>
      </c>
      <c r="G223" s="8">
        <v>9.4</v>
      </c>
      <c r="H223" s="8">
        <v>40.6</v>
      </c>
      <c r="I223" s="9">
        <v>280</v>
      </c>
      <c r="J223" s="9">
        <v>0.16</v>
      </c>
      <c r="K223" s="9">
        <v>9</v>
      </c>
      <c r="L223" s="10">
        <v>90</v>
      </c>
      <c r="M223" s="9">
        <v>160</v>
      </c>
      <c r="N223" s="9">
        <v>140</v>
      </c>
      <c r="O223" s="9">
        <v>16</v>
      </c>
      <c r="P223" s="9">
        <v>2</v>
      </c>
    </row>
    <row r="224" spans="2:16" ht="25.05" customHeight="1" x14ac:dyDescent="0.2">
      <c r="B224" s="68" t="s">
        <v>27</v>
      </c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</row>
    <row r="225" spans="2:16" ht="25.05" customHeight="1" x14ac:dyDescent="0.2">
      <c r="B225" s="27">
        <v>118</v>
      </c>
      <c r="C225" s="69" t="s">
        <v>138</v>
      </c>
      <c r="D225" s="69"/>
      <c r="E225" s="27">
        <v>100</v>
      </c>
      <c r="F225" s="28">
        <v>0.4</v>
      </c>
      <c r="G225" s="28">
        <v>0.4</v>
      </c>
      <c r="H225" s="28">
        <v>9.8000000000000007</v>
      </c>
      <c r="I225" s="27">
        <v>47</v>
      </c>
      <c r="J225" s="8">
        <v>0.03</v>
      </c>
      <c r="K225" s="27">
        <v>10</v>
      </c>
      <c r="L225" s="26"/>
      <c r="M225" s="27">
        <v>16</v>
      </c>
      <c r="N225" s="27">
        <v>11</v>
      </c>
      <c r="O225" s="27">
        <v>9</v>
      </c>
      <c r="P225" s="28">
        <v>2.2000000000000002</v>
      </c>
    </row>
    <row r="226" spans="2:16" ht="25.05" customHeight="1" x14ac:dyDescent="0.2">
      <c r="B226" s="24" t="s">
        <v>28</v>
      </c>
      <c r="C226" s="25"/>
      <c r="D226" s="25"/>
      <c r="E226" s="46">
        <v>100</v>
      </c>
      <c r="F226" s="28">
        <v>0.4</v>
      </c>
      <c r="G226" s="28">
        <v>0.4</v>
      </c>
      <c r="H226" s="28">
        <v>9.8000000000000007</v>
      </c>
      <c r="I226" s="27">
        <v>47</v>
      </c>
      <c r="J226" s="8">
        <v>0.03</v>
      </c>
      <c r="K226" s="27">
        <v>10</v>
      </c>
      <c r="L226" s="26"/>
      <c r="M226" s="27">
        <v>16</v>
      </c>
      <c r="N226" s="27">
        <v>11</v>
      </c>
      <c r="O226" s="27">
        <v>9</v>
      </c>
      <c r="P226" s="28">
        <v>2.2000000000000002</v>
      </c>
    </row>
    <row r="227" spans="2:16" ht="25.05" customHeight="1" x14ac:dyDescent="0.2">
      <c r="B227" s="75" t="s">
        <v>122</v>
      </c>
      <c r="C227" s="76"/>
      <c r="D227" s="77"/>
      <c r="E227" s="11">
        <v>100</v>
      </c>
      <c r="F227" s="12">
        <v>2.1</v>
      </c>
      <c r="G227" s="9">
        <v>2.35</v>
      </c>
      <c r="H227" s="8">
        <v>10.15</v>
      </c>
      <c r="I227" s="9">
        <v>70</v>
      </c>
      <c r="J227" s="9">
        <v>0.04</v>
      </c>
      <c r="K227" s="9">
        <v>2.25</v>
      </c>
      <c r="L227" s="9">
        <v>22.5</v>
      </c>
      <c r="M227" s="9">
        <v>40</v>
      </c>
      <c r="N227" s="9">
        <v>35</v>
      </c>
      <c r="O227" s="9">
        <v>4</v>
      </c>
      <c r="P227" s="9">
        <v>0.5</v>
      </c>
    </row>
    <row r="228" spans="2:16" ht="25.05" customHeight="1" x14ac:dyDescent="0.2">
      <c r="B228" s="68" t="s">
        <v>29</v>
      </c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</row>
    <row r="229" spans="2:16" ht="25.05" customHeight="1" x14ac:dyDescent="0.2">
      <c r="B229" s="27">
        <v>473</v>
      </c>
      <c r="C229" s="69" t="s">
        <v>99</v>
      </c>
      <c r="D229" s="69"/>
      <c r="E229" s="27">
        <v>30</v>
      </c>
      <c r="F229" s="8">
        <v>0.44</v>
      </c>
      <c r="G229" s="8">
        <v>3.04</v>
      </c>
      <c r="H229" s="8">
        <v>3.55</v>
      </c>
      <c r="I229" s="8">
        <v>43.63</v>
      </c>
      <c r="J229" s="8">
        <v>0.01</v>
      </c>
      <c r="K229" s="8">
        <v>1.86</v>
      </c>
      <c r="L229" s="26"/>
      <c r="M229" s="8">
        <v>8.24</v>
      </c>
      <c r="N229" s="28">
        <v>14.3</v>
      </c>
      <c r="O229" s="8">
        <v>7.67</v>
      </c>
      <c r="P229" s="8">
        <v>0.19</v>
      </c>
    </row>
    <row r="230" spans="2:16" ht="25.05" customHeight="1" x14ac:dyDescent="0.2">
      <c r="B230" s="27">
        <v>149</v>
      </c>
      <c r="C230" s="69" t="s">
        <v>127</v>
      </c>
      <c r="D230" s="69"/>
      <c r="E230" s="27">
        <v>150</v>
      </c>
      <c r="F230" s="8">
        <v>8.35</v>
      </c>
      <c r="G230" s="8">
        <v>7.65</v>
      </c>
      <c r="H230" s="8">
        <v>13.77</v>
      </c>
      <c r="I230" s="8">
        <v>149.03</v>
      </c>
      <c r="J230" s="8">
        <v>0.18</v>
      </c>
      <c r="K230" s="8">
        <v>8.69</v>
      </c>
      <c r="L230" s="8">
        <v>0.78</v>
      </c>
      <c r="M230" s="8">
        <v>28.79</v>
      </c>
      <c r="N230" s="8">
        <v>129.28</v>
      </c>
      <c r="O230" s="8">
        <v>30.83</v>
      </c>
      <c r="P230" s="8">
        <v>2.48</v>
      </c>
    </row>
    <row r="231" spans="2:16" ht="25.05" customHeight="1" x14ac:dyDescent="0.2">
      <c r="B231" s="27">
        <v>308</v>
      </c>
      <c r="C231" s="69" t="s">
        <v>100</v>
      </c>
      <c r="D231" s="69"/>
      <c r="E231" s="26" t="s">
        <v>47</v>
      </c>
      <c r="F231" s="8">
        <v>10.119999999999999</v>
      </c>
      <c r="G231" s="8">
        <v>14.53</v>
      </c>
      <c r="H231" s="8">
        <v>20.82</v>
      </c>
      <c r="I231" s="8">
        <v>254.58</v>
      </c>
      <c r="J231" s="8">
        <v>0.17</v>
      </c>
      <c r="K231" s="28">
        <v>23.8</v>
      </c>
      <c r="L231" s="27">
        <v>20</v>
      </c>
      <c r="M231" s="8">
        <v>30.44</v>
      </c>
      <c r="N231" s="8">
        <v>150.37</v>
      </c>
      <c r="O231" s="8">
        <v>37.97</v>
      </c>
      <c r="P231" s="8">
        <v>2.34</v>
      </c>
    </row>
    <row r="232" spans="2:16" ht="25.05" customHeight="1" x14ac:dyDescent="0.2">
      <c r="B232" s="27">
        <v>394</v>
      </c>
      <c r="C232" s="69" t="s">
        <v>71</v>
      </c>
      <c r="D232" s="69"/>
      <c r="E232" s="27">
        <v>150</v>
      </c>
      <c r="F232" s="8">
        <v>0.35</v>
      </c>
      <c r="G232" s="8">
        <v>0.08</v>
      </c>
      <c r="H232" s="8">
        <v>17.850000000000001</v>
      </c>
      <c r="I232" s="8">
        <v>74.069999999999993</v>
      </c>
      <c r="J232" s="8">
        <v>0.02</v>
      </c>
      <c r="K232" s="26"/>
      <c r="L232" s="26"/>
      <c r="M232" s="8">
        <v>12.24</v>
      </c>
      <c r="N232" s="8">
        <v>19.350000000000001</v>
      </c>
      <c r="O232" s="28">
        <v>6.3</v>
      </c>
      <c r="P232" s="8">
        <v>0.47</v>
      </c>
    </row>
    <row r="233" spans="2:16" ht="25.05" customHeight="1" x14ac:dyDescent="0.2">
      <c r="B233" s="27">
        <v>115</v>
      </c>
      <c r="C233" s="69" t="s">
        <v>101</v>
      </c>
      <c r="D233" s="69"/>
      <c r="E233" s="27">
        <v>40</v>
      </c>
      <c r="F233" s="8">
        <v>2.44</v>
      </c>
      <c r="G233" s="8">
        <v>0.48</v>
      </c>
      <c r="H233" s="8">
        <v>15.96</v>
      </c>
      <c r="I233" s="28">
        <v>78.8</v>
      </c>
      <c r="J233" s="8">
        <v>7.0000000000000007E-2</v>
      </c>
      <c r="K233" s="26"/>
      <c r="L233" s="26"/>
      <c r="M233" s="28">
        <v>11.6</v>
      </c>
      <c r="N233" s="27">
        <v>52</v>
      </c>
      <c r="O233" s="28">
        <v>16.8</v>
      </c>
      <c r="P233" s="8">
        <v>1.44</v>
      </c>
    </row>
    <row r="234" spans="2:16" ht="25.05" customHeight="1" x14ac:dyDescent="0.2">
      <c r="B234" s="24" t="s">
        <v>32</v>
      </c>
      <c r="C234" s="25"/>
      <c r="D234" s="25"/>
      <c r="E234" s="45">
        <f>E229+E230+E232+E233+150</f>
        <v>520</v>
      </c>
      <c r="F234" s="28">
        <v>21.7</v>
      </c>
      <c r="G234" s="8">
        <v>25.78</v>
      </c>
      <c r="H234" s="8">
        <v>71.95</v>
      </c>
      <c r="I234" s="8">
        <v>600.11</v>
      </c>
      <c r="J234" s="8">
        <v>0.45</v>
      </c>
      <c r="K234" s="8">
        <v>34.35</v>
      </c>
      <c r="L234" s="8">
        <v>20.78</v>
      </c>
      <c r="M234" s="8">
        <v>91.31</v>
      </c>
      <c r="N234" s="28">
        <v>365.3</v>
      </c>
      <c r="O234" s="8">
        <v>99.57</v>
      </c>
      <c r="P234" s="8">
        <v>6.92</v>
      </c>
    </row>
    <row r="235" spans="2:16" ht="25.05" customHeight="1" x14ac:dyDescent="0.2">
      <c r="B235" s="75" t="s">
        <v>123</v>
      </c>
      <c r="C235" s="76"/>
      <c r="D235" s="82"/>
      <c r="E235" s="13">
        <v>450</v>
      </c>
      <c r="F235" s="8">
        <v>14.7</v>
      </c>
      <c r="G235" s="8">
        <v>16.45</v>
      </c>
      <c r="H235" s="9">
        <v>71</v>
      </c>
      <c r="I235" s="9">
        <v>490</v>
      </c>
      <c r="J235" s="9">
        <v>0.28000000000000003</v>
      </c>
      <c r="K235" s="9">
        <v>15.75</v>
      </c>
      <c r="L235" s="9">
        <v>157.5</v>
      </c>
      <c r="M235" s="9">
        <v>280</v>
      </c>
      <c r="N235" s="9">
        <v>245</v>
      </c>
      <c r="O235" s="9">
        <v>28</v>
      </c>
      <c r="P235" s="9">
        <v>3.5</v>
      </c>
    </row>
    <row r="236" spans="2:16" ht="25.05" customHeight="1" x14ac:dyDescent="0.2">
      <c r="B236" s="68" t="s">
        <v>33</v>
      </c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</row>
    <row r="237" spans="2:16" ht="25.05" customHeight="1" x14ac:dyDescent="0.2">
      <c r="B237" s="27">
        <v>15</v>
      </c>
      <c r="C237" s="69" t="s">
        <v>102</v>
      </c>
      <c r="D237" s="69"/>
      <c r="E237" s="27">
        <v>150</v>
      </c>
      <c r="F237" s="8">
        <v>1.02</v>
      </c>
      <c r="G237" s="28">
        <v>1.6</v>
      </c>
      <c r="H237" s="8">
        <v>8.4700000000000006</v>
      </c>
      <c r="I237" s="8">
        <v>52.62</v>
      </c>
      <c r="J237" s="8">
        <v>0.03</v>
      </c>
      <c r="K237" s="8">
        <v>4.53</v>
      </c>
      <c r="L237" s="27">
        <v>8</v>
      </c>
      <c r="M237" s="8">
        <v>8.84</v>
      </c>
      <c r="N237" s="8">
        <v>30.11</v>
      </c>
      <c r="O237" s="8">
        <v>12.02</v>
      </c>
      <c r="P237" s="8">
        <v>0.36</v>
      </c>
    </row>
    <row r="238" spans="2:16" ht="25.05" customHeight="1" x14ac:dyDescent="0.2">
      <c r="B238" s="27">
        <v>266</v>
      </c>
      <c r="C238" s="69" t="s">
        <v>103</v>
      </c>
      <c r="D238" s="69"/>
      <c r="E238" s="27">
        <v>50</v>
      </c>
      <c r="F238" s="8">
        <v>3.09</v>
      </c>
      <c r="G238" s="8">
        <v>4.1399999999999997</v>
      </c>
      <c r="H238" s="8">
        <v>18.39</v>
      </c>
      <c r="I238" s="8">
        <v>122.19</v>
      </c>
      <c r="J238" s="8">
        <v>0.05</v>
      </c>
      <c r="K238" s="8">
        <v>10.75</v>
      </c>
      <c r="L238" s="26"/>
      <c r="M238" s="8">
        <v>18.86</v>
      </c>
      <c r="N238" s="8">
        <v>30.87</v>
      </c>
      <c r="O238" s="8">
        <v>8.26</v>
      </c>
      <c r="P238" s="8">
        <v>0.48</v>
      </c>
    </row>
    <row r="239" spans="2:16" ht="25.05" customHeight="1" x14ac:dyDescent="0.2">
      <c r="B239" s="27">
        <v>411</v>
      </c>
      <c r="C239" s="69" t="s">
        <v>58</v>
      </c>
      <c r="D239" s="69"/>
      <c r="E239" s="27">
        <v>180</v>
      </c>
      <c r="F239" s="8">
        <v>0.06</v>
      </c>
      <c r="G239" s="26"/>
      <c r="H239" s="8">
        <v>9.98</v>
      </c>
      <c r="I239" s="28">
        <v>39.9</v>
      </c>
      <c r="J239" s="26"/>
      <c r="K239" s="26"/>
      <c r="L239" s="26"/>
      <c r="M239" s="8">
        <v>0.31</v>
      </c>
      <c r="N239" s="8">
        <v>0.02</v>
      </c>
      <c r="O239" s="8">
        <v>0.01</v>
      </c>
      <c r="P239" s="8">
        <v>0.03</v>
      </c>
    </row>
    <row r="240" spans="2:16" ht="25.05" customHeight="1" x14ac:dyDescent="0.2">
      <c r="B240" s="27">
        <v>114</v>
      </c>
      <c r="C240" s="69" t="s">
        <v>65</v>
      </c>
      <c r="D240" s="69"/>
      <c r="E240" s="27">
        <v>30</v>
      </c>
      <c r="F240" s="8">
        <v>2.37</v>
      </c>
      <c r="G240" s="28">
        <v>0.3</v>
      </c>
      <c r="H240" s="8">
        <v>14.49</v>
      </c>
      <c r="I240" s="28">
        <v>70.5</v>
      </c>
      <c r="J240" s="8">
        <v>0.05</v>
      </c>
      <c r="K240" s="26"/>
      <c r="L240" s="26"/>
      <c r="M240" s="28">
        <v>6.9</v>
      </c>
      <c r="N240" s="28">
        <v>26.1</v>
      </c>
      <c r="O240" s="28">
        <v>9.9</v>
      </c>
      <c r="P240" s="28">
        <v>0.6</v>
      </c>
    </row>
    <row r="241" spans="2:16" ht="25.05" customHeight="1" x14ac:dyDescent="0.2">
      <c r="B241" s="19" t="s">
        <v>34</v>
      </c>
      <c r="C241" s="20"/>
      <c r="D241" s="20"/>
      <c r="E241" s="47">
        <f>E237+E238+E239+E240</f>
        <v>410</v>
      </c>
      <c r="F241" s="8">
        <v>6.54</v>
      </c>
      <c r="G241" s="8">
        <v>6.04</v>
      </c>
      <c r="H241" s="8">
        <v>51.33</v>
      </c>
      <c r="I241" s="8">
        <v>285.20999999999998</v>
      </c>
      <c r="J241" s="8">
        <v>0.13</v>
      </c>
      <c r="K241" s="8">
        <v>15.28</v>
      </c>
      <c r="L241" s="27">
        <v>8</v>
      </c>
      <c r="M241" s="8">
        <v>34.909999999999997</v>
      </c>
      <c r="N241" s="28">
        <v>87.1</v>
      </c>
      <c r="O241" s="8">
        <v>30.19</v>
      </c>
      <c r="P241" s="8">
        <v>1.47</v>
      </c>
    </row>
    <row r="242" spans="2:16" ht="25.05" customHeight="1" x14ac:dyDescent="0.2">
      <c r="B242" s="75" t="s">
        <v>119</v>
      </c>
      <c r="C242" s="76"/>
      <c r="D242" s="77"/>
      <c r="E242" s="11">
        <v>375</v>
      </c>
      <c r="F242" s="14">
        <v>10.5</v>
      </c>
      <c r="G242" s="9">
        <v>11.75</v>
      </c>
      <c r="H242" s="8">
        <v>50.7</v>
      </c>
      <c r="I242" s="9">
        <v>350</v>
      </c>
      <c r="J242" s="15">
        <v>0.2</v>
      </c>
      <c r="K242" s="9">
        <v>11.3</v>
      </c>
      <c r="L242" s="9">
        <v>112.5</v>
      </c>
      <c r="M242" s="9">
        <v>200</v>
      </c>
      <c r="N242" s="9">
        <v>175</v>
      </c>
      <c r="O242" s="9">
        <v>20</v>
      </c>
      <c r="P242" s="9">
        <v>2.5</v>
      </c>
    </row>
    <row r="243" spans="2:16" s="1" customFormat="1" ht="25.05" customHeight="1" x14ac:dyDescent="0.2">
      <c r="B243" s="19" t="s">
        <v>35</v>
      </c>
      <c r="C243" s="20"/>
      <c r="D243" s="20"/>
      <c r="E243" s="47">
        <f>E241+E234+E226+E222</f>
        <v>1415</v>
      </c>
      <c r="F243" s="23">
        <v>39.61</v>
      </c>
      <c r="G243" s="23">
        <v>45.92</v>
      </c>
      <c r="H243" s="23">
        <v>200.09</v>
      </c>
      <c r="I243" s="23">
        <v>1368.58</v>
      </c>
      <c r="J243" s="23">
        <v>0.81</v>
      </c>
      <c r="K243" s="23">
        <v>61.19</v>
      </c>
      <c r="L243" s="23">
        <v>93.44</v>
      </c>
      <c r="M243" s="23">
        <v>328.79</v>
      </c>
      <c r="N243" s="23">
        <v>729.66</v>
      </c>
      <c r="O243" s="23">
        <v>184.52</v>
      </c>
      <c r="P243" s="22">
        <v>12.2</v>
      </c>
    </row>
    <row r="244" spans="2:16" s="1" customFormat="1" ht="25.05" customHeight="1" x14ac:dyDescent="0.2">
      <c r="B244" s="75" t="s">
        <v>120</v>
      </c>
      <c r="C244" s="76"/>
      <c r="D244" s="77"/>
      <c r="E244" s="11">
        <v>1275</v>
      </c>
      <c r="F244" s="16">
        <v>35.700000000000003</v>
      </c>
      <c r="G244" s="16">
        <v>39.950000000000003</v>
      </c>
      <c r="H244" s="16">
        <v>172.55</v>
      </c>
      <c r="I244" s="17">
        <v>1190</v>
      </c>
      <c r="J244" s="17">
        <v>0.68</v>
      </c>
      <c r="K244" s="17">
        <v>38.25</v>
      </c>
      <c r="L244" s="17">
        <v>382.5</v>
      </c>
      <c r="M244" s="18">
        <v>680</v>
      </c>
      <c r="N244" s="17">
        <v>595</v>
      </c>
      <c r="O244" s="18">
        <v>68</v>
      </c>
      <c r="P244" s="17">
        <v>8.5</v>
      </c>
    </row>
    <row r="245" spans="2:16" s="1" customFormat="1" ht="25.05" customHeight="1" x14ac:dyDescent="0.2">
      <c r="B245" s="35"/>
      <c r="C245" s="35"/>
      <c r="D245" s="35"/>
      <c r="E245" s="29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0"/>
    </row>
    <row r="246" spans="2:16" ht="25.05" customHeight="1" x14ac:dyDescent="0.2">
      <c r="B246" s="32" t="s">
        <v>0</v>
      </c>
      <c r="C246" s="33"/>
      <c r="D246" s="33"/>
      <c r="E246" s="33"/>
      <c r="F246" s="34" t="s">
        <v>1</v>
      </c>
      <c r="G246" s="71" t="s">
        <v>38</v>
      </c>
      <c r="H246" s="72"/>
      <c r="I246" s="72"/>
      <c r="J246" s="73" t="s">
        <v>3</v>
      </c>
      <c r="K246" s="73"/>
      <c r="L246" s="74" t="s">
        <v>48</v>
      </c>
      <c r="M246" s="74"/>
      <c r="N246" s="74"/>
      <c r="O246" s="74"/>
      <c r="P246" s="74"/>
    </row>
    <row r="247" spans="2:16" ht="25.05" customHeight="1" x14ac:dyDescent="0.2">
      <c r="B247" s="33"/>
      <c r="C247" s="33"/>
      <c r="D247" s="33"/>
      <c r="E247" s="73" t="s">
        <v>4</v>
      </c>
      <c r="F247" s="73"/>
      <c r="G247" s="33" t="s">
        <v>45</v>
      </c>
      <c r="H247" s="33"/>
      <c r="I247" s="33"/>
      <c r="J247" s="73" t="s">
        <v>6</v>
      </c>
      <c r="K247" s="73"/>
      <c r="L247" s="71" t="s">
        <v>7</v>
      </c>
      <c r="M247" s="71"/>
      <c r="N247" s="71"/>
      <c r="O247" s="71"/>
      <c r="P247" s="71"/>
    </row>
    <row r="248" spans="2:16" ht="25.05" customHeight="1" x14ac:dyDescent="0.2">
      <c r="B248" s="63" t="s">
        <v>8</v>
      </c>
      <c r="C248" s="63" t="s">
        <v>9</v>
      </c>
      <c r="D248" s="63"/>
      <c r="E248" s="63" t="s">
        <v>10</v>
      </c>
      <c r="F248" s="67" t="s">
        <v>11</v>
      </c>
      <c r="G248" s="67"/>
      <c r="H248" s="67"/>
      <c r="I248" s="63" t="s">
        <v>12</v>
      </c>
      <c r="J248" s="67" t="s">
        <v>13</v>
      </c>
      <c r="K248" s="67"/>
      <c r="L248" s="67"/>
      <c r="M248" s="67" t="s">
        <v>14</v>
      </c>
      <c r="N248" s="67"/>
      <c r="O248" s="67"/>
      <c r="P248" s="67"/>
    </row>
    <row r="249" spans="2:16" ht="25.05" customHeight="1" x14ac:dyDescent="0.2">
      <c r="B249" s="64"/>
      <c r="C249" s="65"/>
      <c r="D249" s="66"/>
      <c r="E249" s="64"/>
      <c r="F249" s="5" t="s">
        <v>15</v>
      </c>
      <c r="G249" s="5" t="s">
        <v>16</v>
      </c>
      <c r="H249" s="5" t="s">
        <v>17</v>
      </c>
      <c r="I249" s="64"/>
      <c r="J249" s="5" t="s">
        <v>18</v>
      </c>
      <c r="K249" s="5" t="s">
        <v>19</v>
      </c>
      <c r="L249" s="5" t="s">
        <v>20</v>
      </c>
      <c r="M249" s="5" t="s">
        <v>21</v>
      </c>
      <c r="N249" s="5" t="s">
        <v>22</v>
      </c>
      <c r="O249" s="5" t="s">
        <v>23</v>
      </c>
      <c r="P249" s="5" t="s">
        <v>24</v>
      </c>
    </row>
    <row r="250" spans="2:16" ht="25.05" customHeight="1" x14ac:dyDescent="0.2">
      <c r="B250" s="27">
        <v>1</v>
      </c>
      <c r="C250" s="78">
        <v>2</v>
      </c>
      <c r="D250" s="78"/>
      <c r="E250" s="27">
        <v>3</v>
      </c>
      <c r="F250" s="27">
        <v>4</v>
      </c>
      <c r="G250" s="27">
        <v>5</v>
      </c>
      <c r="H250" s="27">
        <v>6</v>
      </c>
      <c r="I250" s="27">
        <v>7</v>
      </c>
      <c r="J250" s="27">
        <v>8</v>
      </c>
      <c r="K250" s="27">
        <v>9</v>
      </c>
      <c r="L250" s="27">
        <v>10</v>
      </c>
      <c r="M250" s="27">
        <v>12</v>
      </c>
      <c r="N250" s="27">
        <v>13</v>
      </c>
      <c r="O250" s="27">
        <v>14</v>
      </c>
      <c r="P250" s="27">
        <v>15</v>
      </c>
    </row>
    <row r="251" spans="2:16" ht="25.05" customHeight="1" x14ac:dyDescent="0.2">
      <c r="B251" s="68" t="s">
        <v>25</v>
      </c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</row>
    <row r="252" spans="2:16" ht="25.05" customHeight="1" x14ac:dyDescent="0.2">
      <c r="B252" s="27">
        <v>350</v>
      </c>
      <c r="C252" s="69" t="s">
        <v>133</v>
      </c>
      <c r="D252" s="69"/>
      <c r="E252" s="27">
        <v>150</v>
      </c>
      <c r="F252" s="28">
        <v>5.9</v>
      </c>
      <c r="G252" s="8">
        <v>5.84</v>
      </c>
      <c r="H252" s="8">
        <v>28.41</v>
      </c>
      <c r="I252" s="8">
        <v>190.55</v>
      </c>
      <c r="J252" s="8">
        <v>0.16</v>
      </c>
      <c r="K252" s="8">
        <v>1.0900000000000001</v>
      </c>
      <c r="L252" s="8">
        <v>28.72</v>
      </c>
      <c r="M252" s="8">
        <v>110.93</v>
      </c>
      <c r="N252" s="8">
        <v>146.38</v>
      </c>
      <c r="O252" s="28">
        <v>36.700000000000003</v>
      </c>
      <c r="P252" s="8">
        <v>0.93</v>
      </c>
    </row>
    <row r="253" spans="2:16" ht="25.05" customHeight="1" x14ac:dyDescent="0.2">
      <c r="B253" s="27">
        <v>111</v>
      </c>
      <c r="C253" s="69" t="s">
        <v>50</v>
      </c>
      <c r="D253" s="69"/>
      <c r="E253" s="27">
        <v>5</v>
      </c>
      <c r="F253" s="8">
        <v>0.04</v>
      </c>
      <c r="G253" s="8">
        <v>3.63</v>
      </c>
      <c r="H253" s="8">
        <v>7.0000000000000007E-2</v>
      </c>
      <c r="I253" s="8">
        <v>33.049999999999997</v>
      </c>
      <c r="J253" s="26"/>
      <c r="K253" s="26"/>
      <c r="L253" s="27">
        <v>20</v>
      </c>
      <c r="M253" s="28">
        <v>1.2</v>
      </c>
      <c r="N253" s="28">
        <v>1.5</v>
      </c>
      <c r="O253" s="26"/>
      <c r="P253" s="8">
        <v>0.01</v>
      </c>
    </row>
    <row r="254" spans="2:16" ht="25.05" customHeight="1" x14ac:dyDescent="0.2">
      <c r="B254" s="27">
        <v>782</v>
      </c>
      <c r="C254" s="69" t="s">
        <v>58</v>
      </c>
      <c r="D254" s="69"/>
      <c r="E254" s="27">
        <v>180</v>
      </c>
      <c r="F254" s="8">
        <v>0.12</v>
      </c>
      <c r="G254" s="26"/>
      <c r="H254" s="8">
        <v>8.99</v>
      </c>
      <c r="I254" s="8">
        <v>35.92</v>
      </c>
      <c r="J254" s="26"/>
      <c r="K254" s="26"/>
      <c r="L254" s="26"/>
      <c r="M254" s="28">
        <v>0.3</v>
      </c>
      <c r="N254" s="8">
        <v>0.04</v>
      </c>
      <c r="O254" s="8">
        <v>0.02</v>
      </c>
      <c r="P254" s="8">
        <v>0.03</v>
      </c>
    </row>
    <row r="255" spans="2:16" ht="25.05" customHeight="1" x14ac:dyDescent="0.2">
      <c r="B255" s="27">
        <v>117</v>
      </c>
      <c r="C255" s="69" t="s">
        <v>52</v>
      </c>
      <c r="D255" s="69"/>
      <c r="E255" s="27">
        <v>30</v>
      </c>
      <c r="F255" s="8">
        <v>2.25</v>
      </c>
      <c r="G255" s="8">
        <v>0.87</v>
      </c>
      <c r="H255" s="8">
        <v>15.42</v>
      </c>
      <c r="I255" s="28">
        <v>78.599999999999994</v>
      </c>
      <c r="J255" s="8">
        <v>0.03</v>
      </c>
      <c r="K255" s="26"/>
      <c r="L255" s="26"/>
      <c r="M255" s="28">
        <v>5.7</v>
      </c>
      <c r="N255" s="28">
        <v>19.5</v>
      </c>
      <c r="O255" s="28">
        <v>3.9</v>
      </c>
      <c r="P255" s="8">
        <v>0.36</v>
      </c>
    </row>
    <row r="256" spans="2:16" ht="25.05" customHeight="1" x14ac:dyDescent="0.2">
      <c r="B256" s="24" t="s">
        <v>26</v>
      </c>
      <c r="C256" s="25"/>
      <c r="D256" s="25"/>
      <c r="E256" s="45">
        <f>E252+E253+E254+E255</f>
        <v>365</v>
      </c>
      <c r="F256" s="8">
        <v>8.31</v>
      </c>
      <c r="G256" s="8">
        <v>10.34</v>
      </c>
      <c r="H256" s="8">
        <v>52.89</v>
      </c>
      <c r="I256" s="8">
        <v>338.12</v>
      </c>
      <c r="J256" s="8">
        <v>0.19</v>
      </c>
      <c r="K256" s="8">
        <v>1.0900000000000001</v>
      </c>
      <c r="L256" s="8">
        <v>48.72</v>
      </c>
      <c r="M256" s="8">
        <v>118.13</v>
      </c>
      <c r="N256" s="8">
        <v>167.42</v>
      </c>
      <c r="O256" s="8">
        <v>40.619999999999997</v>
      </c>
      <c r="P256" s="8">
        <v>1.33</v>
      </c>
    </row>
    <row r="257" spans="2:16" ht="25.05" customHeight="1" x14ac:dyDescent="0.2">
      <c r="B257" s="79" t="s">
        <v>121</v>
      </c>
      <c r="C257" s="80"/>
      <c r="D257" s="81"/>
      <c r="E257" s="7">
        <v>350</v>
      </c>
      <c r="F257" s="8">
        <v>8.4</v>
      </c>
      <c r="G257" s="8">
        <v>9.4</v>
      </c>
      <c r="H257" s="8">
        <v>40.6</v>
      </c>
      <c r="I257" s="9">
        <v>280</v>
      </c>
      <c r="J257" s="9">
        <v>0.16</v>
      </c>
      <c r="K257" s="9">
        <v>9</v>
      </c>
      <c r="L257" s="10">
        <v>90</v>
      </c>
      <c r="M257" s="9">
        <v>160</v>
      </c>
      <c r="N257" s="9">
        <v>140</v>
      </c>
      <c r="O257" s="9">
        <v>16</v>
      </c>
      <c r="P257" s="9">
        <v>2</v>
      </c>
    </row>
    <row r="258" spans="2:16" ht="25.05" customHeight="1" x14ac:dyDescent="0.2">
      <c r="B258" s="68" t="s">
        <v>27</v>
      </c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</row>
    <row r="259" spans="2:16" ht="25.05" customHeight="1" x14ac:dyDescent="0.2">
      <c r="B259" s="27">
        <v>420</v>
      </c>
      <c r="C259" s="69" t="s">
        <v>104</v>
      </c>
      <c r="D259" s="69"/>
      <c r="E259" s="26" t="s">
        <v>41</v>
      </c>
      <c r="F259" s="28">
        <v>2.9</v>
      </c>
      <c r="G259" s="28">
        <v>3.2</v>
      </c>
      <c r="H259" s="27">
        <v>6</v>
      </c>
      <c r="I259" s="8">
        <v>63.98</v>
      </c>
      <c r="J259" s="8">
        <v>0.03</v>
      </c>
      <c r="K259" s="28">
        <v>0.7</v>
      </c>
      <c r="L259" s="27">
        <v>20</v>
      </c>
      <c r="M259" s="8">
        <v>120.06</v>
      </c>
      <c r="N259" s="27">
        <v>95</v>
      </c>
      <c r="O259" s="27">
        <v>14</v>
      </c>
      <c r="P259" s="8">
        <v>0.02</v>
      </c>
    </row>
    <row r="260" spans="2:16" ht="25.05" customHeight="1" x14ac:dyDescent="0.2">
      <c r="B260" s="24" t="s">
        <v>28</v>
      </c>
      <c r="C260" s="25"/>
      <c r="D260" s="25"/>
      <c r="E260" s="46">
        <v>102</v>
      </c>
      <c r="F260" s="28">
        <v>2.9</v>
      </c>
      <c r="G260" s="28">
        <v>3.2</v>
      </c>
      <c r="H260" s="27">
        <v>6</v>
      </c>
      <c r="I260" s="8">
        <v>63.98</v>
      </c>
      <c r="J260" s="8">
        <v>0.03</v>
      </c>
      <c r="K260" s="28">
        <v>0.7</v>
      </c>
      <c r="L260" s="27">
        <v>20</v>
      </c>
      <c r="M260" s="8">
        <v>120.06</v>
      </c>
      <c r="N260" s="27">
        <v>95</v>
      </c>
      <c r="O260" s="27">
        <v>14</v>
      </c>
      <c r="P260" s="8">
        <v>0.02</v>
      </c>
    </row>
    <row r="261" spans="2:16" ht="25.05" customHeight="1" x14ac:dyDescent="0.2">
      <c r="B261" s="75" t="s">
        <v>122</v>
      </c>
      <c r="C261" s="76"/>
      <c r="D261" s="77"/>
      <c r="E261" s="11">
        <v>100</v>
      </c>
      <c r="F261" s="12">
        <v>2.1</v>
      </c>
      <c r="G261" s="9">
        <v>2.35</v>
      </c>
      <c r="H261" s="8">
        <v>10.15</v>
      </c>
      <c r="I261" s="9">
        <v>70</v>
      </c>
      <c r="J261" s="9">
        <v>0.04</v>
      </c>
      <c r="K261" s="9">
        <v>2.25</v>
      </c>
      <c r="L261" s="9">
        <v>22.5</v>
      </c>
      <c r="M261" s="9">
        <v>40</v>
      </c>
      <c r="N261" s="9">
        <v>35</v>
      </c>
      <c r="O261" s="9">
        <v>4</v>
      </c>
      <c r="P261" s="9">
        <v>0.5</v>
      </c>
    </row>
    <row r="262" spans="2:16" ht="25.05" customHeight="1" x14ac:dyDescent="0.2">
      <c r="B262" s="68" t="s">
        <v>29</v>
      </c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</row>
    <row r="263" spans="2:16" ht="25.05" customHeight="1" x14ac:dyDescent="0.2">
      <c r="B263" s="27">
        <v>236</v>
      </c>
      <c r="C263" s="69" t="s">
        <v>105</v>
      </c>
      <c r="D263" s="69"/>
      <c r="E263" s="27">
        <v>30</v>
      </c>
      <c r="F263" s="8">
        <v>0.47</v>
      </c>
      <c r="G263" s="8">
        <v>3.03</v>
      </c>
      <c r="H263" s="8">
        <v>2.23</v>
      </c>
      <c r="I263" s="8">
        <v>38.15</v>
      </c>
      <c r="J263" s="8">
        <v>0.01</v>
      </c>
      <c r="K263" s="28">
        <v>2.4</v>
      </c>
      <c r="L263" s="26"/>
      <c r="M263" s="8">
        <v>8.93</v>
      </c>
      <c r="N263" s="8">
        <v>13.94</v>
      </c>
      <c r="O263" s="8">
        <v>7.51</v>
      </c>
      <c r="P263" s="8">
        <v>0.31</v>
      </c>
    </row>
    <row r="264" spans="2:16" ht="25.05" customHeight="1" x14ac:dyDescent="0.2">
      <c r="B264" s="27">
        <v>75</v>
      </c>
      <c r="C264" s="69" t="s">
        <v>141</v>
      </c>
      <c r="D264" s="69"/>
      <c r="E264" s="27">
        <v>150</v>
      </c>
      <c r="F264" s="27">
        <v>2</v>
      </c>
      <c r="G264" s="8">
        <v>1.67</v>
      </c>
      <c r="H264" s="8">
        <v>11.78</v>
      </c>
      <c r="I264" s="28">
        <v>70.599999999999994</v>
      </c>
      <c r="J264" s="8">
        <v>0.04</v>
      </c>
      <c r="K264" s="8">
        <v>5.89</v>
      </c>
      <c r="L264" s="8">
        <v>12.65</v>
      </c>
      <c r="M264" s="8">
        <v>10.61</v>
      </c>
      <c r="N264" s="8">
        <v>27.24</v>
      </c>
      <c r="O264" s="8">
        <v>9.51</v>
      </c>
      <c r="P264" s="28">
        <v>0.4</v>
      </c>
    </row>
    <row r="265" spans="2:16" ht="25.05" customHeight="1" x14ac:dyDescent="0.2">
      <c r="B265" s="27">
        <v>6</v>
      </c>
      <c r="C265" s="69" t="s">
        <v>106</v>
      </c>
      <c r="D265" s="69"/>
      <c r="E265" s="26" t="s">
        <v>42</v>
      </c>
      <c r="F265" s="8">
        <v>14.18</v>
      </c>
      <c r="G265" s="8">
        <v>12.83</v>
      </c>
      <c r="H265" s="8">
        <v>31.69</v>
      </c>
      <c r="I265" s="8">
        <v>298.85000000000002</v>
      </c>
      <c r="J265" s="8">
        <v>0.27</v>
      </c>
      <c r="K265" s="28">
        <v>0.9</v>
      </c>
      <c r="L265" s="8">
        <v>26.56</v>
      </c>
      <c r="M265" s="28">
        <v>24.6</v>
      </c>
      <c r="N265" s="8">
        <v>229.27</v>
      </c>
      <c r="O265" s="8">
        <v>118.61</v>
      </c>
      <c r="P265" s="8">
        <v>4.2699999999999996</v>
      </c>
    </row>
    <row r="266" spans="2:16" ht="25.05" customHeight="1" x14ac:dyDescent="0.2">
      <c r="B266" s="27">
        <v>412</v>
      </c>
      <c r="C266" s="69" t="s">
        <v>86</v>
      </c>
      <c r="D266" s="69"/>
      <c r="E266" s="27">
        <v>150</v>
      </c>
      <c r="F266" s="8">
        <v>0.13</v>
      </c>
      <c r="G266" s="8">
        <v>0.01</v>
      </c>
      <c r="H266" s="8">
        <v>7.66</v>
      </c>
      <c r="I266" s="28">
        <v>31.9</v>
      </c>
      <c r="J266" s="26"/>
      <c r="K266" s="8">
        <v>2.3199999999999998</v>
      </c>
      <c r="L266" s="26"/>
      <c r="M266" s="8">
        <v>2.56</v>
      </c>
      <c r="N266" s="28">
        <v>1.3</v>
      </c>
      <c r="O266" s="8">
        <v>0.71</v>
      </c>
      <c r="P266" s="8">
        <v>0.06</v>
      </c>
    </row>
    <row r="267" spans="2:16" ht="25.05" customHeight="1" x14ac:dyDescent="0.2">
      <c r="B267" s="27">
        <v>115</v>
      </c>
      <c r="C267" s="69" t="s">
        <v>101</v>
      </c>
      <c r="D267" s="69"/>
      <c r="E267" s="27">
        <v>40</v>
      </c>
      <c r="F267" s="8">
        <v>2.44</v>
      </c>
      <c r="G267" s="8">
        <v>0.48</v>
      </c>
      <c r="H267" s="8">
        <v>15.96</v>
      </c>
      <c r="I267" s="28">
        <v>78.8</v>
      </c>
      <c r="J267" s="8">
        <v>7.0000000000000007E-2</v>
      </c>
      <c r="K267" s="26"/>
      <c r="L267" s="26"/>
      <c r="M267" s="28">
        <v>11.6</v>
      </c>
      <c r="N267" s="27">
        <v>52</v>
      </c>
      <c r="O267" s="28">
        <v>16.8</v>
      </c>
      <c r="P267" s="8">
        <v>1.44</v>
      </c>
    </row>
    <row r="268" spans="2:16" ht="25.05" customHeight="1" x14ac:dyDescent="0.2">
      <c r="B268" s="24" t="s">
        <v>32</v>
      </c>
      <c r="C268" s="25"/>
      <c r="D268" s="25"/>
      <c r="E268" s="45">
        <f>E263+E264+E266+E267+150</f>
        <v>520</v>
      </c>
      <c r="F268" s="8">
        <v>19.22</v>
      </c>
      <c r="G268" s="8">
        <v>18.02</v>
      </c>
      <c r="H268" s="8">
        <v>69.319999999999993</v>
      </c>
      <c r="I268" s="28">
        <v>518.29999999999995</v>
      </c>
      <c r="J268" s="8">
        <v>0.39</v>
      </c>
      <c r="K268" s="8">
        <v>11.51</v>
      </c>
      <c r="L268" s="8">
        <v>39.21</v>
      </c>
      <c r="M268" s="28">
        <v>58.3</v>
      </c>
      <c r="N268" s="8">
        <v>323.75</v>
      </c>
      <c r="O268" s="8">
        <v>153.13999999999999</v>
      </c>
      <c r="P268" s="8">
        <v>6.48</v>
      </c>
    </row>
    <row r="269" spans="2:16" ht="25.05" customHeight="1" x14ac:dyDescent="0.2">
      <c r="B269" s="75" t="s">
        <v>123</v>
      </c>
      <c r="C269" s="76"/>
      <c r="D269" s="82"/>
      <c r="E269" s="13">
        <v>450</v>
      </c>
      <c r="F269" s="8">
        <v>14.7</v>
      </c>
      <c r="G269" s="8">
        <v>16.45</v>
      </c>
      <c r="H269" s="9">
        <v>71</v>
      </c>
      <c r="I269" s="9">
        <v>490</v>
      </c>
      <c r="J269" s="9">
        <v>0.28000000000000003</v>
      </c>
      <c r="K269" s="9">
        <v>15.75</v>
      </c>
      <c r="L269" s="9">
        <v>157.5</v>
      </c>
      <c r="M269" s="9">
        <v>280</v>
      </c>
      <c r="N269" s="9">
        <v>245</v>
      </c>
      <c r="O269" s="9">
        <v>28</v>
      </c>
      <c r="P269" s="9">
        <v>3.5</v>
      </c>
    </row>
    <row r="270" spans="2:16" ht="25.05" customHeight="1" x14ac:dyDescent="0.2">
      <c r="B270" s="68" t="s">
        <v>33</v>
      </c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</row>
    <row r="271" spans="2:16" ht="25.05" customHeight="1" x14ac:dyDescent="0.2">
      <c r="B271" s="27">
        <v>147</v>
      </c>
      <c r="C271" s="69" t="s">
        <v>107</v>
      </c>
      <c r="D271" s="69"/>
      <c r="E271" s="27">
        <v>150</v>
      </c>
      <c r="F271" s="8">
        <v>3.23</v>
      </c>
      <c r="G271" s="8">
        <v>12.56</v>
      </c>
      <c r="H271" s="8">
        <v>24.36</v>
      </c>
      <c r="I271" s="8">
        <v>224.21</v>
      </c>
      <c r="J271" s="8">
        <v>0.18</v>
      </c>
      <c r="K271" s="27">
        <v>30</v>
      </c>
      <c r="L271" s="26"/>
      <c r="M271" s="8">
        <v>28.52</v>
      </c>
      <c r="N271" s="8">
        <v>99.15</v>
      </c>
      <c r="O271" s="8">
        <v>40.11</v>
      </c>
      <c r="P271" s="8">
        <v>1.54</v>
      </c>
    </row>
    <row r="272" spans="2:16" ht="25.05" customHeight="1" x14ac:dyDescent="0.2">
      <c r="B272" s="27">
        <v>272</v>
      </c>
      <c r="C272" s="69" t="s">
        <v>108</v>
      </c>
      <c r="D272" s="69"/>
      <c r="E272" s="27">
        <v>50</v>
      </c>
      <c r="F272" s="8">
        <v>5.55</v>
      </c>
      <c r="G272" s="8">
        <v>3.23</v>
      </c>
      <c r="H272" s="8">
        <v>20.11</v>
      </c>
      <c r="I272" s="8">
        <v>130.41</v>
      </c>
      <c r="J272" s="8">
        <v>0.06</v>
      </c>
      <c r="K272" s="8">
        <v>0.25</v>
      </c>
      <c r="L272" s="8">
        <v>6.98</v>
      </c>
      <c r="M272" s="8">
        <v>14.36</v>
      </c>
      <c r="N272" s="8">
        <v>67.11</v>
      </c>
      <c r="O272" s="8">
        <v>14.16</v>
      </c>
      <c r="P272" s="8">
        <v>0.52</v>
      </c>
    </row>
    <row r="273" spans="2:16" ht="25.05" customHeight="1" x14ac:dyDescent="0.2">
      <c r="B273" s="27">
        <v>781</v>
      </c>
      <c r="C273" s="69" t="s">
        <v>62</v>
      </c>
      <c r="D273" s="69"/>
      <c r="E273" s="27">
        <v>180</v>
      </c>
      <c r="F273" s="8">
        <v>1.17</v>
      </c>
      <c r="G273" s="8">
        <v>1.1499999999999999</v>
      </c>
      <c r="H273" s="8">
        <v>10.68</v>
      </c>
      <c r="I273" s="8">
        <v>57.52</v>
      </c>
      <c r="J273" s="8">
        <v>0.01</v>
      </c>
      <c r="K273" s="8">
        <v>0.47</v>
      </c>
      <c r="L273" s="28">
        <v>7.2</v>
      </c>
      <c r="M273" s="28">
        <v>43.5</v>
      </c>
      <c r="N273" s="8">
        <v>32.450000000000003</v>
      </c>
      <c r="O273" s="8">
        <v>5.0599999999999996</v>
      </c>
      <c r="P273" s="8">
        <v>7.0000000000000007E-2</v>
      </c>
    </row>
    <row r="274" spans="2:16" ht="25.05" customHeight="1" x14ac:dyDescent="0.2">
      <c r="B274" s="27">
        <v>114</v>
      </c>
      <c r="C274" s="69" t="s">
        <v>65</v>
      </c>
      <c r="D274" s="69"/>
      <c r="E274" s="27">
        <v>30</v>
      </c>
      <c r="F274" s="8">
        <v>2.37</v>
      </c>
      <c r="G274" s="28">
        <v>0.3</v>
      </c>
      <c r="H274" s="8">
        <v>14.49</v>
      </c>
      <c r="I274" s="28">
        <v>70.5</v>
      </c>
      <c r="J274" s="8">
        <v>0.05</v>
      </c>
      <c r="K274" s="26"/>
      <c r="L274" s="26"/>
      <c r="M274" s="28">
        <v>6.9</v>
      </c>
      <c r="N274" s="28">
        <v>26.1</v>
      </c>
      <c r="O274" s="28">
        <v>9.9</v>
      </c>
      <c r="P274" s="28">
        <v>0.6</v>
      </c>
    </row>
    <row r="275" spans="2:16" ht="25.05" customHeight="1" x14ac:dyDescent="0.2">
      <c r="B275" s="24" t="s">
        <v>34</v>
      </c>
      <c r="C275" s="25"/>
      <c r="D275" s="25"/>
      <c r="E275" s="45">
        <f>E271+E272+E273+E274</f>
        <v>410</v>
      </c>
      <c r="F275" s="8">
        <v>12.32</v>
      </c>
      <c r="G275" s="8">
        <v>17.239999999999998</v>
      </c>
      <c r="H275" s="8">
        <v>69.64</v>
      </c>
      <c r="I275" s="8">
        <v>482.64</v>
      </c>
      <c r="J275" s="28">
        <v>0.3</v>
      </c>
      <c r="K275" s="8">
        <v>30.72</v>
      </c>
      <c r="L275" s="8">
        <v>14.18</v>
      </c>
      <c r="M275" s="8">
        <v>93.28</v>
      </c>
      <c r="N275" s="8">
        <v>224.81</v>
      </c>
      <c r="O275" s="8">
        <v>69.23</v>
      </c>
      <c r="P275" s="8">
        <v>2.73</v>
      </c>
    </row>
    <row r="276" spans="2:16" ht="25.05" customHeight="1" x14ac:dyDescent="0.2">
      <c r="B276" s="75" t="s">
        <v>119</v>
      </c>
      <c r="C276" s="76"/>
      <c r="D276" s="77"/>
      <c r="E276" s="11">
        <v>375</v>
      </c>
      <c r="F276" s="14">
        <v>10.5</v>
      </c>
      <c r="G276" s="9">
        <v>11.75</v>
      </c>
      <c r="H276" s="8">
        <v>50.7</v>
      </c>
      <c r="I276" s="9">
        <v>350</v>
      </c>
      <c r="J276" s="15">
        <v>0.2</v>
      </c>
      <c r="K276" s="9">
        <v>11.3</v>
      </c>
      <c r="L276" s="9">
        <v>112.5</v>
      </c>
      <c r="M276" s="9">
        <v>200</v>
      </c>
      <c r="N276" s="9">
        <v>175</v>
      </c>
      <c r="O276" s="9">
        <v>20</v>
      </c>
      <c r="P276" s="9">
        <v>2.5</v>
      </c>
    </row>
    <row r="277" spans="2:16" s="1" customFormat="1" ht="25.05" customHeight="1" x14ac:dyDescent="0.2">
      <c r="B277" s="19" t="s">
        <v>35</v>
      </c>
      <c r="C277" s="20"/>
      <c r="D277" s="20"/>
      <c r="E277" s="47">
        <f>E275+E268+E260+E256</f>
        <v>1397</v>
      </c>
      <c r="F277" s="23">
        <v>42.75</v>
      </c>
      <c r="G277" s="22">
        <v>48.8</v>
      </c>
      <c r="H277" s="23">
        <v>197.85</v>
      </c>
      <c r="I277" s="23">
        <v>1403.04</v>
      </c>
      <c r="J277" s="23">
        <v>0.91</v>
      </c>
      <c r="K277" s="23">
        <v>44.02</v>
      </c>
      <c r="L277" s="23">
        <v>122.11</v>
      </c>
      <c r="M277" s="23">
        <v>389.77</v>
      </c>
      <c r="N277" s="23">
        <v>810.98</v>
      </c>
      <c r="O277" s="23">
        <v>276.99</v>
      </c>
      <c r="P277" s="23">
        <v>10.56</v>
      </c>
    </row>
    <row r="278" spans="2:16" s="1" customFormat="1" ht="25.05" customHeight="1" x14ac:dyDescent="0.2">
      <c r="B278" s="75" t="s">
        <v>120</v>
      </c>
      <c r="C278" s="76"/>
      <c r="D278" s="77"/>
      <c r="E278" s="11">
        <v>1275</v>
      </c>
      <c r="F278" s="16">
        <v>35.700000000000003</v>
      </c>
      <c r="G278" s="16">
        <v>39.950000000000003</v>
      </c>
      <c r="H278" s="16">
        <v>172.55</v>
      </c>
      <c r="I278" s="17">
        <v>1190</v>
      </c>
      <c r="J278" s="17">
        <v>0.68</v>
      </c>
      <c r="K278" s="17">
        <v>38.25</v>
      </c>
      <c r="L278" s="17">
        <v>382.5</v>
      </c>
      <c r="M278" s="18">
        <v>680</v>
      </c>
      <c r="N278" s="17">
        <v>595</v>
      </c>
      <c r="O278" s="18">
        <v>68</v>
      </c>
      <c r="P278" s="17">
        <v>8.5</v>
      </c>
    </row>
    <row r="279" spans="2:16" s="1" customFormat="1" ht="25.05" customHeight="1" x14ac:dyDescent="0.2">
      <c r="B279" s="35"/>
      <c r="C279" s="35"/>
      <c r="D279" s="35"/>
      <c r="E279" s="29"/>
      <c r="F279" s="31"/>
      <c r="G279" s="30"/>
      <c r="H279" s="31"/>
      <c r="I279" s="31"/>
      <c r="J279" s="31"/>
      <c r="K279" s="31"/>
      <c r="L279" s="31"/>
      <c r="M279" s="31"/>
      <c r="N279" s="31"/>
      <c r="O279" s="31"/>
      <c r="P279" s="31"/>
    </row>
    <row r="280" spans="2:16" ht="25.05" customHeight="1" x14ac:dyDescent="0.2">
      <c r="B280" s="32" t="s">
        <v>0</v>
      </c>
      <c r="C280" s="33"/>
      <c r="D280" s="33"/>
      <c r="E280" s="33"/>
      <c r="F280" s="34" t="s">
        <v>1</v>
      </c>
      <c r="G280" s="71" t="s">
        <v>40</v>
      </c>
      <c r="H280" s="72"/>
      <c r="I280" s="72"/>
      <c r="J280" s="73" t="s">
        <v>3</v>
      </c>
      <c r="K280" s="73"/>
      <c r="L280" s="74" t="s">
        <v>48</v>
      </c>
      <c r="M280" s="74"/>
      <c r="N280" s="74"/>
      <c r="O280" s="74"/>
      <c r="P280" s="74"/>
    </row>
    <row r="281" spans="2:16" ht="25.05" customHeight="1" x14ac:dyDescent="0.2">
      <c r="B281" s="33"/>
      <c r="C281" s="33"/>
      <c r="D281" s="33"/>
      <c r="E281" s="73" t="s">
        <v>4</v>
      </c>
      <c r="F281" s="73"/>
      <c r="G281" s="33" t="s">
        <v>45</v>
      </c>
      <c r="H281" s="33"/>
      <c r="I281" s="33"/>
      <c r="J281" s="73" t="s">
        <v>6</v>
      </c>
      <c r="K281" s="73"/>
      <c r="L281" s="71" t="s">
        <v>7</v>
      </c>
      <c r="M281" s="71"/>
      <c r="N281" s="71"/>
      <c r="O281" s="71"/>
      <c r="P281" s="71"/>
    </row>
    <row r="282" spans="2:16" ht="25.05" customHeight="1" x14ac:dyDescent="0.2">
      <c r="B282" s="63" t="s">
        <v>8</v>
      </c>
      <c r="C282" s="63" t="s">
        <v>9</v>
      </c>
      <c r="D282" s="63"/>
      <c r="E282" s="63" t="s">
        <v>10</v>
      </c>
      <c r="F282" s="67" t="s">
        <v>11</v>
      </c>
      <c r="G282" s="67"/>
      <c r="H282" s="67"/>
      <c r="I282" s="63" t="s">
        <v>12</v>
      </c>
      <c r="J282" s="67" t="s">
        <v>13</v>
      </c>
      <c r="K282" s="67"/>
      <c r="L282" s="67"/>
      <c r="M282" s="67" t="s">
        <v>14</v>
      </c>
      <c r="N282" s="67"/>
      <c r="O282" s="67"/>
      <c r="P282" s="67"/>
    </row>
    <row r="283" spans="2:16" ht="25.05" customHeight="1" x14ac:dyDescent="0.2">
      <c r="B283" s="64"/>
      <c r="C283" s="65"/>
      <c r="D283" s="66"/>
      <c r="E283" s="64"/>
      <c r="F283" s="5" t="s">
        <v>15</v>
      </c>
      <c r="G283" s="5" t="s">
        <v>16</v>
      </c>
      <c r="H283" s="5" t="s">
        <v>17</v>
      </c>
      <c r="I283" s="64"/>
      <c r="J283" s="5" t="s">
        <v>18</v>
      </c>
      <c r="K283" s="5" t="s">
        <v>19</v>
      </c>
      <c r="L283" s="5" t="s">
        <v>20</v>
      </c>
      <c r="M283" s="5" t="s">
        <v>21</v>
      </c>
      <c r="N283" s="5" t="s">
        <v>22</v>
      </c>
      <c r="O283" s="5" t="s">
        <v>23</v>
      </c>
      <c r="P283" s="5" t="s">
        <v>24</v>
      </c>
    </row>
    <row r="284" spans="2:16" ht="25.05" customHeight="1" x14ac:dyDescent="0.2">
      <c r="B284" s="27">
        <v>1</v>
      </c>
      <c r="C284" s="78">
        <v>2</v>
      </c>
      <c r="D284" s="78"/>
      <c r="E284" s="27">
        <v>3</v>
      </c>
      <c r="F284" s="27">
        <v>4</v>
      </c>
      <c r="G284" s="27">
        <v>5</v>
      </c>
      <c r="H284" s="27">
        <v>6</v>
      </c>
      <c r="I284" s="27">
        <v>7</v>
      </c>
      <c r="J284" s="27">
        <v>8</v>
      </c>
      <c r="K284" s="27">
        <v>9</v>
      </c>
      <c r="L284" s="27">
        <v>10</v>
      </c>
      <c r="M284" s="27">
        <v>12</v>
      </c>
      <c r="N284" s="27">
        <v>13</v>
      </c>
      <c r="O284" s="27">
        <v>14</v>
      </c>
      <c r="P284" s="27">
        <v>15</v>
      </c>
    </row>
    <row r="285" spans="2:16" ht="25.05" customHeight="1" x14ac:dyDescent="0.2">
      <c r="B285" s="68" t="s">
        <v>25</v>
      </c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</row>
    <row r="286" spans="2:16" ht="25.05" customHeight="1" x14ac:dyDescent="0.2">
      <c r="B286" s="27">
        <v>352</v>
      </c>
      <c r="C286" s="69" t="s">
        <v>136</v>
      </c>
      <c r="D286" s="69"/>
      <c r="E286" s="27">
        <v>150</v>
      </c>
      <c r="F286" s="8">
        <v>4.8499999999999996</v>
      </c>
      <c r="G286" s="8">
        <v>5.49</v>
      </c>
      <c r="H286" s="8">
        <v>22.81</v>
      </c>
      <c r="I286" s="8">
        <v>160.88999999999999</v>
      </c>
      <c r="J286" s="8">
        <v>7.0000000000000007E-2</v>
      </c>
      <c r="K286" s="8">
        <v>1.27</v>
      </c>
      <c r="L286" s="28">
        <v>31.5</v>
      </c>
      <c r="M286" s="8">
        <v>123.39</v>
      </c>
      <c r="N286" s="8">
        <v>105.48</v>
      </c>
      <c r="O286" s="8">
        <v>17.239999999999998</v>
      </c>
      <c r="P286" s="8">
        <v>0.32</v>
      </c>
    </row>
    <row r="287" spans="2:16" ht="25.05" customHeight="1" x14ac:dyDescent="0.2">
      <c r="B287" s="27">
        <v>111</v>
      </c>
      <c r="C287" s="69" t="s">
        <v>50</v>
      </c>
      <c r="D287" s="69"/>
      <c r="E287" s="27">
        <v>5</v>
      </c>
      <c r="F287" s="8">
        <v>0.04</v>
      </c>
      <c r="G287" s="8">
        <v>3.63</v>
      </c>
      <c r="H287" s="8">
        <v>7.0000000000000007E-2</v>
      </c>
      <c r="I287" s="8">
        <v>33.049999999999997</v>
      </c>
      <c r="J287" s="26"/>
      <c r="K287" s="26"/>
      <c r="L287" s="27">
        <v>20</v>
      </c>
      <c r="M287" s="28">
        <v>1.2</v>
      </c>
      <c r="N287" s="28">
        <v>1.5</v>
      </c>
      <c r="O287" s="26"/>
      <c r="P287" s="8">
        <v>0.01</v>
      </c>
    </row>
    <row r="288" spans="2:16" ht="25.05" customHeight="1" x14ac:dyDescent="0.2">
      <c r="B288" s="27">
        <v>306</v>
      </c>
      <c r="C288" s="69" t="s">
        <v>109</v>
      </c>
      <c r="D288" s="69"/>
      <c r="E288" s="27">
        <v>180</v>
      </c>
      <c r="F288" s="8">
        <v>3.14</v>
      </c>
      <c r="G288" s="8">
        <v>3.21</v>
      </c>
      <c r="H288" s="8">
        <v>13.44</v>
      </c>
      <c r="I288" s="8">
        <v>96.27</v>
      </c>
      <c r="J288" s="8">
        <v>0.04</v>
      </c>
      <c r="K288" s="8">
        <v>1.17</v>
      </c>
      <c r="L288" s="27">
        <v>18</v>
      </c>
      <c r="M288" s="8">
        <v>111.09</v>
      </c>
      <c r="N288" s="8">
        <v>95.41</v>
      </c>
      <c r="O288" s="8">
        <v>21.95</v>
      </c>
      <c r="P288" s="28">
        <v>0.6</v>
      </c>
    </row>
    <row r="289" spans="2:16" ht="25.05" customHeight="1" x14ac:dyDescent="0.2">
      <c r="B289" s="27">
        <v>117</v>
      </c>
      <c r="C289" s="69" t="s">
        <v>52</v>
      </c>
      <c r="D289" s="69"/>
      <c r="E289" s="27">
        <v>30</v>
      </c>
      <c r="F289" s="8">
        <v>2.25</v>
      </c>
      <c r="G289" s="8">
        <v>0.87</v>
      </c>
      <c r="H289" s="8">
        <v>15.42</v>
      </c>
      <c r="I289" s="28">
        <v>78.599999999999994</v>
      </c>
      <c r="J289" s="8">
        <v>0.03</v>
      </c>
      <c r="K289" s="26"/>
      <c r="L289" s="26"/>
      <c r="M289" s="28">
        <v>5.7</v>
      </c>
      <c r="N289" s="28">
        <v>19.5</v>
      </c>
      <c r="O289" s="28">
        <v>3.9</v>
      </c>
      <c r="P289" s="8">
        <v>0.36</v>
      </c>
    </row>
    <row r="290" spans="2:16" ht="25.05" customHeight="1" x14ac:dyDescent="0.2">
      <c r="B290" s="27">
        <v>118</v>
      </c>
      <c r="C290" s="69" t="s">
        <v>138</v>
      </c>
      <c r="D290" s="69"/>
      <c r="E290" s="27">
        <v>100</v>
      </c>
      <c r="F290" s="28">
        <v>0.4</v>
      </c>
      <c r="G290" s="28">
        <v>0.4</v>
      </c>
      <c r="H290" s="28">
        <v>9.8000000000000007</v>
      </c>
      <c r="I290" s="27">
        <v>47</v>
      </c>
      <c r="J290" s="8">
        <v>0.03</v>
      </c>
      <c r="K290" s="27">
        <v>10</v>
      </c>
      <c r="L290" s="26"/>
      <c r="M290" s="27">
        <v>16</v>
      </c>
      <c r="N290" s="27">
        <v>11</v>
      </c>
      <c r="O290" s="27">
        <v>9</v>
      </c>
      <c r="P290" s="28">
        <v>2.2000000000000002</v>
      </c>
    </row>
    <row r="291" spans="2:16" ht="25.05" customHeight="1" x14ac:dyDescent="0.2">
      <c r="B291" s="24" t="s">
        <v>26</v>
      </c>
      <c r="C291" s="25"/>
      <c r="D291" s="25"/>
      <c r="E291" s="45">
        <f>E286+E287+E288+E289+E290</f>
        <v>465</v>
      </c>
      <c r="F291" s="8">
        <v>10.28</v>
      </c>
      <c r="G291" s="28">
        <v>13.2</v>
      </c>
      <c r="H291" s="8">
        <v>51.74</v>
      </c>
      <c r="I291" s="8">
        <v>368.81</v>
      </c>
      <c r="J291" s="8">
        <v>0.14000000000000001</v>
      </c>
      <c r="K291" s="8">
        <v>2.44</v>
      </c>
      <c r="L291" s="28">
        <v>69.5</v>
      </c>
      <c r="M291" s="8">
        <v>241.38</v>
      </c>
      <c r="N291" s="8">
        <v>221.89</v>
      </c>
      <c r="O291" s="8">
        <v>43.09</v>
      </c>
      <c r="P291" s="8">
        <v>1.29</v>
      </c>
    </row>
    <row r="292" spans="2:16" ht="25.05" customHeight="1" x14ac:dyDescent="0.2">
      <c r="B292" s="79" t="s">
        <v>121</v>
      </c>
      <c r="C292" s="80"/>
      <c r="D292" s="81"/>
      <c r="E292" s="7">
        <v>350</v>
      </c>
      <c r="F292" s="8">
        <v>8.4</v>
      </c>
      <c r="G292" s="8">
        <v>9.4</v>
      </c>
      <c r="H292" s="8">
        <v>40.6</v>
      </c>
      <c r="I292" s="9">
        <v>280</v>
      </c>
      <c r="J292" s="9">
        <v>0.16</v>
      </c>
      <c r="K292" s="9">
        <v>9</v>
      </c>
      <c r="L292" s="10">
        <v>90</v>
      </c>
      <c r="M292" s="9">
        <v>160</v>
      </c>
      <c r="N292" s="9">
        <v>140</v>
      </c>
      <c r="O292" s="9">
        <v>16</v>
      </c>
      <c r="P292" s="9">
        <v>2</v>
      </c>
    </row>
    <row r="293" spans="2:16" ht="25.05" customHeight="1" x14ac:dyDescent="0.2">
      <c r="B293" s="68" t="s">
        <v>27</v>
      </c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</row>
    <row r="294" spans="2:16" ht="25.05" customHeight="1" x14ac:dyDescent="0.2">
      <c r="B294" s="27">
        <v>619</v>
      </c>
      <c r="C294" s="69" t="s">
        <v>96</v>
      </c>
      <c r="D294" s="69"/>
      <c r="E294" s="27">
        <v>100</v>
      </c>
      <c r="F294" s="26"/>
      <c r="G294" s="26"/>
      <c r="H294" s="8">
        <v>9.1300000000000008</v>
      </c>
      <c r="I294" s="8">
        <v>36.67</v>
      </c>
      <c r="J294" s="26"/>
      <c r="K294" s="27">
        <v>10</v>
      </c>
      <c r="L294" s="26"/>
      <c r="M294" s="8">
        <v>0.24</v>
      </c>
      <c r="N294" s="26"/>
      <c r="O294" s="26"/>
      <c r="P294" s="8">
        <v>0.03</v>
      </c>
    </row>
    <row r="295" spans="2:16" ht="25.05" customHeight="1" x14ac:dyDescent="0.2">
      <c r="B295" s="24" t="s">
        <v>28</v>
      </c>
      <c r="C295" s="25"/>
      <c r="D295" s="25"/>
      <c r="E295" s="46">
        <v>100</v>
      </c>
      <c r="F295" s="26"/>
      <c r="G295" s="26"/>
      <c r="H295" s="8">
        <v>9.1300000000000008</v>
      </c>
      <c r="I295" s="8">
        <v>36.67</v>
      </c>
      <c r="J295" s="26"/>
      <c r="K295" s="27">
        <v>10</v>
      </c>
      <c r="L295" s="26"/>
      <c r="M295" s="8">
        <v>0.24</v>
      </c>
      <c r="N295" s="26"/>
      <c r="O295" s="26"/>
      <c r="P295" s="8">
        <v>0.03</v>
      </c>
    </row>
    <row r="296" spans="2:16" ht="25.05" customHeight="1" x14ac:dyDescent="0.2">
      <c r="B296" s="75" t="s">
        <v>122</v>
      </c>
      <c r="C296" s="76"/>
      <c r="D296" s="77"/>
      <c r="E296" s="11">
        <v>100</v>
      </c>
      <c r="F296" s="12">
        <v>2.1</v>
      </c>
      <c r="G296" s="9">
        <v>2.35</v>
      </c>
      <c r="H296" s="8">
        <v>10.15</v>
      </c>
      <c r="I296" s="9">
        <v>70</v>
      </c>
      <c r="J296" s="9">
        <v>0.04</v>
      </c>
      <c r="K296" s="9">
        <v>2.25</v>
      </c>
      <c r="L296" s="9">
        <v>22.5</v>
      </c>
      <c r="M296" s="9">
        <v>40</v>
      </c>
      <c r="N296" s="9">
        <v>35</v>
      </c>
      <c r="O296" s="9">
        <v>4</v>
      </c>
      <c r="P296" s="9">
        <v>0.5</v>
      </c>
    </row>
    <row r="297" spans="2:16" ht="25.05" customHeight="1" x14ac:dyDescent="0.2">
      <c r="B297" s="68" t="s">
        <v>29</v>
      </c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</row>
    <row r="298" spans="2:16" ht="25.05" customHeight="1" x14ac:dyDescent="0.2">
      <c r="B298" s="27">
        <v>23</v>
      </c>
      <c r="C298" s="69" t="s">
        <v>110</v>
      </c>
      <c r="D298" s="69"/>
      <c r="E298" s="27">
        <v>30</v>
      </c>
      <c r="F298" s="8">
        <v>0.43</v>
      </c>
      <c r="G298" s="8">
        <v>1.57</v>
      </c>
      <c r="H298" s="8">
        <v>2.79</v>
      </c>
      <c r="I298" s="8">
        <v>27.28</v>
      </c>
      <c r="J298" s="8">
        <v>0.02</v>
      </c>
      <c r="K298" s="8">
        <v>3.45</v>
      </c>
      <c r="L298" s="26"/>
      <c r="M298" s="28">
        <v>5.8</v>
      </c>
      <c r="N298" s="8">
        <v>14.04</v>
      </c>
      <c r="O298" s="8">
        <v>6.89</v>
      </c>
      <c r="P298" s="8">
        <v>0.23</v>
      </c>
    </row>
    <row r="299" spans="2:16" ht="25.05" customHeight="1" x14ac:dyDescent="0.2">
      <c r="B299" s="57">
        <v>287</v>
      </c>
      <c r="C299" s="69" t="s">
        <v>128</v>
      </c>
      <c r="D299" s="69"/>
      <c r="E299" s="26" t="s">
        <v>30</v>
      </c>
      <c r="F299" s="8">
        <v>7.65</v>
      </c>
      <c r="G299" s="8">
        <v>8.2899999999999991</v>
      </c>
      <c r="H299" s="8">
        <v>6.38</v>
      </c>
      <c r="I299" s="8">
        <v>119.65</v>
      </c>
      <c r="J299" s="8">
        <v>0.06</v>
      </c>
      <c r="K299" s="8">
        <v>18.14</v>
      </c>
      <c r="L299" s="8">
        <v>6.08</v>
      </c>
      <c r="M299" s="8">
        <v>32.58</v>
      </c>
      <c r="N299" s="28">
        <v>128.4</v>
      </c>
      <c r="O299" s="8">
        <v>24.01</v>
      </c>
      <c r="P299" s="8">
        <v>2.06</v>
      </c>
    </row>
    <row r="300" spans="2:16" ht="25.05" customHeight="1" x14ac:dyDescent="0.2">
      <c r="B300" s="27">
        <v>355</v>
      </c>
      <c r="C300" s="69" t="s">
        <v>111</v>
      </c>
      <c r="D300" s="69"/>
      <c r="E300" s="26" t="s">
        <v>31</v>
      </c>
      <c r="F300" s="8">
        <v>6.61</v>
      </c>
      <c r="G300" s="8">
        <v>4.68</v>
      </c>
      <c r="H300" s="8">
        <v>7.36</v>
      </c>
      <c r="I300" s="8">
        <v>98.04</v>
      </c>
      <c r="J300" s="8">
        <v>0.06</v>
      </c>
      <c r="K300" s="8">
        <v>1.27</v>
      </c>
      <c r="L300" s="28">
        <v>12.6</v>
      </c>
      <c r="M300" s="8">
        <v>20.55</v>
      </c>
      <c r="N300" s="8">
        <v>96.93</v>
      </c>
      <c r="O300" s="8">
        <v>22.36</v>
      </c>
      <c r="P300" s="28">
        <v>0.6</v>
      </c>
    </row>
    <row r="301" spans="2:16" ht="25.05" customHeight="1" x14ac:dyDescent="0.2">
      <c r="B301" s="27">
        <v>419</v>
      </c>
      <c r="C301" s="69" t="s">
        <v>112</v>
      </c>
      <c r="D301" s="69"/>
      <c r="E301" s="27">
        <v>110</v>
      </c>
      <c r="F301" s="8">
        <v>2.81</v>
      </c>
      <c r="G301" s="8">
        <v>4.0199999999999996</v>
      </c>
      <c r="H301" s="8">
        <v>29.37</v>
      </c>
      <c r="I301" s="8">
        <v>164.92</v>
      </c>
      <c r="J301" s="8">
        <v>0.03</v>
      </c>
      <c r="K301" s="26"/>
      <c r="L301" s="27">
        <v>20</v>
      </c>
      <c r="M301" s="8">
        <v>10.26</v>
      </c>
      <c r="N301" s="28">
        <v>62.1</v>
      </c>
      <c r="O301" s="8">
        <v>20.149999999999999</v>
      </c>
      <c r="P301" s="8">
        <v>0.45</v>
      </c>
    </row>
    <row r="302" spans="2:16" ht="25.05" customHeight="1" x14ac:dyDescent="0.2">
      <c r="B302" s="27">
        <v>394</v>
      </c>
      <c r="C302" s="69" t="s">
        <v>113</v>
      </c>
      <c r="D302" s="69"/>
      <c r="E302" s="27">
        <v>150</v>
      </c>
      <c r="F302" s="8">
        <v>0.35</v>
      </c>
      <c r="G302" s="8">
        <v>0.08</v>
      </c>
      <c r="H302" s="8">
        <v>17.850000000000001</v>
      </c>
      <c r="I302" s="8">
        <v>74.069999999999993</v>
      </c>
      <c r="J302" s="8">
        <v>0.02</v>
      </c>
      <c r="K302" s="26"/>
      <c r="L302" s="26"/>
      <c r="M302" s="8">
        <v>12.24</v>
      </c>
      <c r="N302" s="8">
        <v>19.350000000000001</v>
      </c>
      <c r="O302" s="28">
        <v>6.3</v>
      </c>
      <c r="P302" s="8">
        <v>0.47</v>
      </c>
    </row>
    <row r="303" spans="2:16" ht="25.05" customHeight="1" x14ac:dyDescent="0.2">
      <c r="B303" s="27">
        <v>115</v>
      </c>
      <c r="C303" s="69" t="s">
        <v>59</v>
      </c>
      <c r="D303" s="69"/>
      <c r="E303" s="27">
        <v>40</v>
      </c>
      <c r="F303" s="8">
        <v>2.44</v>
      </c>
      <c r="G303" s="8">
        <v>0.48</v>
      </c>
      <c r="H303" s="8">
        <v>15.96</v>
      </c>
      <c r="I303" s="28">
        <v>78.8</v>
      </c>
      <c r="J303" s="8">
        <v>7.0000000000000007E-2</v>
      </c>
      <c r="K303" s="26"/>
      <c r="L303" s="26"/>
      <c r="M303" s="28">
        <v>11.6</v>
      </c>
      <c r="N303" s="27">
        <v>52</v>
      </c>
      <c r="O303" s="28">
        <v>16.8</v>
      </c>
      <c r="P303" s="8">
        <v>1.44</v>
      </c>
    </row>
    <row r="304" spans="2:16" ht="25.05" customHeight="1" x14ac:dyDescent="0.2">
      <c r="B304" s="24" t="s">
        <v>32</v>
      </c>
      <c r="C304" s="25"/>
      <c r="D304" s="25"/>
      <c r="E304" s="45">
        <f>E298+E301+E302+E303+155+60</f>
        <v>545</v>
      </c>
      <c r="F304" s="8">
        <v>20.29</v>
      </c>
      <c r="G304" s="8">
        <v>19.12</v>
      </c>
      <c r="H304" s="8">
        <v>79.709999999999994</v>
      </c>
      <c r="I304" s="8">
        <v>562.76</v>
      </c>
      <c r="J304" s="8">
        <v>0.26</v>
      </c>
      <c r="K304" s="8">
        <v>22.86</v>
      </c>
      <c r="L304" s="8">
        <v>38.68</v>
      </c>
      <c r="M304" s="8">
        <v>93.03</v>
      </c>
      <c r="N304" s="8">
        <v>372.82</v>
      </c>
      <c r="O304" s="8">
        <v>96.51</v>
      </c>
      <c r="P304" s="8">
        <v>5.25</v>
      </c>
    </row>
    <row r="305" spans="2:16" ht="25.05" customHeight="1" x14ac:dyDescent="0.2">
      <c r="B305" s="75" t="s">
        <v>123</v>
      </c>
      <c r="C305" s="76"/>
      <c r="D305" s="82"/>
      <c r="E305" s="13">
        <v>450</v>
      </c>
      <c r="F305" s="8">
        <v>14.7</v>
      </c>
      <c r="G305" s="8">
        <v>16.45</v>
      </c>
      <c r="H305" s="9">
        <v>71</v>
      </c>
      <c r="I305" s="9">
        <v>490</v>
      </c>
      <c r="J305" s="9">
        <v>0.28000000000000003</v>
      </c>
      <c r="K305" s="9">
        <v>15.75</v>
      </c>
      <c r="L305" s="9">
        <v>157.5</v>
      </c>
      <c r="M305" s="9">
        <v>280</v>
      </c>
      <c r="N305" s="9">
        <v>245</v>
      </c>
      <c r="O305" s="9">
        <v>28</v>
      </c>
      <c r="P305" s="9">
        <v>3.5</v>
      </c>
    </row>
    <row r="306" spans="2:16" ht="25.05" customHeight="1" x14ac:dyDescent="0.2">
      <c r="B306" s="68" t="s">
        <v>33</v>
      </c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</row>
    <row r="307" spans="2:16" ht="25.05" customHeight="1" x14ac:dyDescent="0.2">
      <c r="B307" s="27">
        <v>360</v>
      </c>
      <c r="C307" s="69" t="s">
        <v>87</v>
      </c>
      <c r="D307" s="69"/>
      <c r="E307" s="27">
        <v>150</v>
      </c>
      <c r="F307" s="8">
        <v>5.48</v>
      </c>
      <c r="G307" s="8">
        <v>6.47</v>
      </c>
      <c r="H307" s="8">
        <v>22.32</v>
      </c>
      <c r="I307" s="8">
        <v>170.13</v>
      </c>
      <c r="J307" s="8">
        <v>0.14000000000000001</v>
      </c>
      <c r="K307" s="8">
        <v>1.1599999999999999</v>
      </c>
      <c r="L307" s="8">
        <v>29.84</v>
      </c>
      <c r="M307" s="8">
        <v>125.14</v>
      </c>
      <c r="N307" s="8">
        <v>158.65</v>
      </c>
      <c r="O307" s="8">
        <v>42.85</v>
      </c>
      <c r="P307" s="8">
        <v>0.99</v>
      </c>
    </row>
    <row r="308" spans="2:16" ht="25.05" customHeight="1" x14ac:dyDescent="0.2">
      <c r="B308" s="27">
        <v>327</v>
      </c>
      <c r="C308" s="69" t="s">
        <v>114</v>
      </c>
      <c r="D308" s="69"/>
      <c r="E308" s="26" t="s">
        <v>43</v>
      </c>
      <c r="F308" s="8">
        <v>10.96</v>
      </c>
      <c r="G308" s="8">
        <v>1.31</v>
      </c>
      <c r="H308" s="8">
        <v>21.23</v>
      </c>
      <c r="I308" s="28">
        <v>140.19999999999999</v>
      </c>
      <c r="J308" s="8">
        <v>0.03</v>
      </c>
      <c r="K308" s="8">
        <v>0.31</v>
      </c>
      <c r="L308" s="8">
        <v>8.75</v>
      </c>
      <c r="M308" s="8">
        <v>61.29</v>
      </c>
      <c r="N308" s="8">
        <v>97.12</v>
      </c>
      <c r="O308" s="8">
        <v>13.47</v>
      </c>
      <c r="P308" s="8">
        <v>0.48</v>
      </c>
    </row>
    <row r="309" spans="2:16" ht="25.05" customHeight="1" x14ac:dyDescent="0.2">
      <c r="B309" s="27">
        <v>782</v>
      </c>
      <c r="C309" s="69" t="s">
        <v>58</v>
      </c>
      <c r="D309" s="69"/>
      <c r="E309" s="27">
        <v>180</v>
      </c>
      <c r="F309" s="8">
        <v>0.12</v>
      </c>
      <c r="G309" s="26"/>
      <c r="H309" s="8">
        <v>8.99</v>
      </c>
      <c r="I309" s="8">
        <v>35.92</v>
      </c>
      <c r="J309" s="26"/>
      <c r="K309" s="26"/>
      <c r="L309" s="26"/>
      <c r="M309" s="28">
        <v>0.3</v>
      </c>
      <c r="N309" s="8">
        <v>0.04</v>
      </c>
      <c r="O309" s="8">
        <v>0.02</v>
      </c>
      <c r="P309" s="8">
        <v>0.03</v>
      </c>
    </row>
    <row r="310" spans="2:16" ht="25.05" customHeight="1" x14ac:dyDescent="0.2">
      <c r="B310" s="27">
        <v>114</v>
      </c>
      <c r="C310" s="69" t="s">
        <v>65</v>
      </c>
      <c r="D310" s="69"/>
      <c r="E310" s="27">
        <v>30</v>
      </c>
      <c r="F310" s="8">
        <v>2.37</v>
      </c>
      <c r="G310" s="28">
        <v>0.3</v>
      </c>
      <c r="H310" s="8">
        <v>14.49</v>
      </c>
      <c r="I310" s="28">
        <v>70.5</v>
      </c>
      <c r="J310" s="8">
        <v>0.05</v>
      </c>
      <c r="K310" s="26"/>
      <c r="L310" s="26"/>
      <c r="M310" s="28">
        <v>6.9</v>
      </c>
      <c r="N310" s="28">
        <v>26.1</v>
      </c>
      <c r="O310" s="28">
        <v>9.9</v>
      </c>
      <c r="P310" s="28">
        <v>0.6</v>
      </c>
    </row>
    <row r="311" spans="2:16" ht="25.05" customHeight="1" x14ac:dyDescent="0.2">
      <c r="B311" s="24" t="s">
        <v>34</v>
      </c>
      <c r="C311" s="25"/>
      <c r="D311" s="25"/>
      <c r="E311" s="45">
        <f>E307+E309+E310+65</f>
        <v>425</v>
      </c>
      <c r="F311" s="8">
        <v>18.93</v>
      </c>
      <c r="G311" s="8">
        <v>8.08</v>
      </c>
      <c r="H311" s="8">
        <v>67.03</v>
      </c>
      <c r="I311" s="8">
        <v>416.75</v>
      </c>
      <c r="J311" s="8">
        <v>0.22</v>
      </c>
      <c r="K311" s="8">
        <v>1.47</v>
      </c>
      <c r="L311" s="8">
        <v>38.590000000000003</v>
      </c>
      <c r="M311" s="8">
        <v>193.63</v>
      </c>
      <c r="N311" s="8">
        <v>281.91000000000003</v>
      </c>
      <c r="O311" s="8">
        <v>66.239999999999995</v>
      </c>
      <c r="P311" s="28">
        <v>2.1</v>
      </c>
    </row>
    <row r="312" spans="2:16" ht="25.05" customHeight="1" x14ac:dyDescent="0.2">
      <c r="B312" s="75" t="s">
        <v>119</v>
      </c>
      <c r="C312" s="76"/>
      <c r="D312" s="77"/>
      <c r="E312" s="11">
        <v>375</v>
      </c>
      <c r="F312" s="14">
        <v>10.5</v>
      </c>
      <c r="G312" s="9">
        <v>11.75</v>
      </c>
      <c r="H312" s="8">
        <v>50.7</v>
      </c>
      <c r="I312" s="9">
        <v>350</v>
      </c>
      <c r="J312" s="15">
        <v>0.2</v>
      </c>
      <c r="K312" s="9">
        <v>11.3</v>
      </c>
      <c r="L312" s="9">
        <v>112.5</v>
      </c>
      <c r="M312" s="9">
        <v>200</v>
      </c>
      <c r="N312" s="9">
        <v>175</v>
      </c>
      <c r="O312" s="9">
        <v>20</v>
      </c>
      <c r="P312" s="9">
        <v>2.5</v>
      </c>
    </row>
    <row r="313" spans="2:16" s="1" customFormat="1" ht="25.05" customHeight="1" x14ac:dyDescent="0.2">
      <c r="B313" s="19" t="s">
        <v>35</v>
      </c>
      <c r="C313" s="20"/>
      <c r="D313" s="20"/>
      <c r="E313" s="49">
        <f>E311+E304+E291</f>
        <v>1435</v>
      </c>
      <c r="F313" s="21">
        <v>49.9</v>
      </c>
      <c r="G313" s="22">
        <v>40.799999999999997</v>
      </c>
      <c r="H313" s="23">
        <v>217.41</v>
      </c>
      <c r="I313" s="23">
        <v>1431.99</v>
      </c>
      <c r="J313" s="23">
        <v>0.65</v>
      </c>
      <c r="K313" s="23">
        <v>46.77</v>
      </c>
      <c r="L313" s="23">
        <v>146.77000000000001</v>
      </c>
      <c r="M313" s="23">
        <v>544.28</v>
      </c>
      <c r="N313" s="23">
        <v>887.62</v>
      </c>
      <c r="O313" s="23">
        <v>214.84</v>
      </c>
      <c r="P313" s="23">
        <v>10.87</v>
      </c>
    </row>
    <row r="314" spans="2:16" s="1" customFormat="1" ht="25.05" customHeight="1" x14ac:dyDescent="0.2">
      <c r="B314" s="75" t="s">
        <v>120</v>
      </c>
      <c r="C314" s="76"/>
      <c r="D314" s="77"/>
      <c r="E314" s="11">
        <v>1275</v>
      </c>
      <c r="F314" s="16">
        <v>35.700000000000003</v>
      </c>
      <c r="G314" s="16">
        <v>39.950000000000003</v>
      </c>
      <c r="H314" s="16">
        <v>172.55</v>
      </c>
      <c r="I314" s="17">
        <v>1190</v>
      </c>
      <c r="J314" s="17">
        <v>0.68</v>
      </c>
      <c r="K314" s="17">
        <v>38.25</v>
      </c>
      <c r="L314" s="17">
        <v>382.5</v>
      </c>
      <c r="M314" s="18">
        <v>680</v>
      </c>
      <c r="N314" s="17">
        <v>595</v>
      </c>
      <c r="O314" s="18">
        <v>68</v>
      </c>
      <c r="P314" s="17">
        <v>8.5</v>
      </c>
    </row>
    <row r="315" spans="2:16" s="1" customFormat="1" ht="25.05" customHeight="1" x14ac:dyDescent="0.2">
      <c r="B315" s="29"/>
      <c r="C315" s="29"/>
      <c r="D315" s="29"/>
      <c r="E315" s="29"/>
      <c r="F315" s="30"/>
      <c r="G315" s="30"/>
      <c r="H315" s="31"/>
      <c r="I315" s="31"/>
      <c r="J315" s="31"/>
      <c r="K315" s="31"/>
      <c r="L315" s="31"/>
      <c r="M315" s="31"/>
      <c r="N315" s="31"/>
      <c r="O315" s="31"/>
      <c r="P315" s="31"/>
    </row>
    <row r="316" spans="2:16" ht="25.05" customHeight="1" x14ac:dyDescent="0.2">
      <c r="B316" s="32" t="s">
        <v>0</v>
      </c>
      <c r="C316" s="33"/>
      <c r="D316" s="33"/>
      <c r="E316" s="33"/>
      <c r="F316" s="34" t="s">
        <v>1</v>
      </c>
      <c r="G316" s="71" t="s">
        <v>44</v>
      </c>
      <c r="H316" s="72"/>
      <c r="I316" s="72"/>
      <c r="J316" s="73" t="s">
        <v>3</v>
      </c>
      <c r="K316" s="73"/>
      <c r="L316" s="74" t="s">
        <v>48</v>
      </c>
      <c r="M316" s="74"/>
      <c r="N316" s="74"/>
      <c r="O316" s="74"/>
      <c r="P316" s="74"/>
    </row>
    <row r="317" spans="2:16" ht="25.05" customHeight="1" x14ac:dyDescent="0.2">
      <c r="B317" s="33"/>
      <c r="C317" s="33"/>
      <c r="D317" s="33"/>
      <c r="E317" s="73" t="s">
        <v>4</v>
      </c>
      <c r="F317" s="73"/>
      <c r="G317" s="33" t="s">
        <v>45</v>
      </c>
      <c r="H317" s="33"/>
      <c r="I317" s="33"/>
      <c r="J317" s="73" t="s">
        <v>6</v>
      </c>
      <c r="K317" s="73"/>
      <c r="L317" s="71" t="s">
        <v>7</v>
      </c>
      <c r="M317" s="71"/>
      <c r="N317" s="71"/>
      <c r="O317" s="71"/>
      <c r="P317" s="71"/>
    </row>
    <row r="318" spans="2:16" ht="25.05" customHeight="1" x14ac:dyDescent="0.2">
      <c r="B318" s="63" t="s">
        <v>8</v>
      </c>
      <c r="C318" s="63" t="s">
        <v>9</v>
      </c>
      <c r="D318" s="63"/>
      <c r="E318" s="63" t="s">
        <v>10</v>
      </c>
      <c r="F318" s="67" t="s">
        <v>11</v>
      </c>
      <c r="G318" s="67"/>
      <c r="H318" s="67"/>
      <c r="I318" s="63" t="s">
        <v>12</v>
      </c>
      <c r="J318" s="67" t="s">
        <v>13</v>
      </c>
      <c r="K318" s="67"/>
      <c r="L318" s="67"/>
      <c r="M318" s="67" t="s">
        <v>14</v>
      </c>
      <c r="N318" s="67"/>
      <c r="O318" s="67"/>
      <c r="P318" s="67"/>
    </row>
    <row r="319" spans="2:16" ht="25.05" customHeight="1" x14ac:dyDescent="0.2">
      <c r="B319" s="64"/>
      <c r="C319" s="65"/>
      <c r="D319" s="66"/>
      <c r="E319" s="64"/>
      <c r="F319" s="5" t="s">
        <v>15</v>
      </c>
      <c r="G319" s="5" t="s">
        <v>16</v>
      </c>
      <c r="H319" s="5" t="s">
        <v>17</v>
      </c>
      <c r="I319" s="64"/>
      <c r="J319" s="5" t="s">
        <v>18</v>
      </c>
      <c r="K319" s="5" t="s">
        <v>19</v>
      </c>
      <c r="L319" s="5" t="s">
        <v>20</v>
      </c>
      <c r="M319" s="5" t="s">
        <v>21</v>
      </c>
      <c r="N319" s="5" t="s">
        <v>22</v>
      </c>
      <c r="O319" s="5" t="s">
        <v>23</v>
      </c>
      <c r="P319" s="5" t="s">
        <v>24</v>
      </c>
    </row>
    <row r="320" spans="2:16" ht="25.05" customHeight="1" x14ac:dyDescent="0.2">
      <c r="B320" s="27">
        <v>1</v>
      </c>
      <c r="C320" s="78">
        <v>2</v>
      </c>
      <c r="D320" s="78"/>
      <c r="E320" s="27">
        <v>3</v>
      </c>
      <c r="F320" s="27">
        <v>4</v>
      </c>
      <c r="G320" s="27">
        <v>5</v>
      </c>
      <c r="H320" s="27">
        <v>6</v>
      </c>
      <c r="I320" s="27">
        <v>7</v>
      </c>
      <c r="J320" s="27">
        <v>8</v>
      </c>
      <c r="K320" s="27">
        <v>9</v>
      </c>
      <c r="L320" s="27">
        <v>10</v>
      </c>
      <c r="M320" s="27">
        <v>12</v>
      </c>
      <c r="N320" s="27">
        <v>13</v>
      </c>
      <c r="O320" s="27">
        <v>14</v>
      </c>
      <c r="P320" s="27">
        <v>15</v>
      </c>
    </row>
    <row r="321" spans="2:16" ht="25.05" customHeight="1" x14ac:dyDescent="0.2">
      <c r="B321" s="68" t="s">
        <v>25</v>
      </c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</row>
    <row r="322" spans="2:16" ht="25.05" customHeight="1" x14ac:dyDescent="0.2">
      <c r="B322" s="27">
        <v>349</v>
      </c>
      <c r="C322" s="69" t="s">
        <v>137</v>
      </c>
      <c r="D322" s="69"/>
      <c r="E322" s="27">
        <v>150</v>
      </c>
      <c r="F322" s="8">
        <v>5.65</v>
      </c>
      <c r="G322" s="8">
        <v>4.97</v>
      </c>
      <c r="H322" s="8">
        <v>27.73</v>
      </c>
      <c r="I322" s="8">
        <v>178.69</v>
      </c>
      <c r="J322" s="8">
        <v>0.12</v>
      </c>
      <c r="K322" s="8">
        <v>0.98</v>
      </c>
      <c r="L322" s="27">
        <v>27</v>
      </c>
      <c r="M322" s="28">
        <v>104.6</v>
      </c>
      <c r="N322" s="8">
        <v>147.06</v>
      </c>
      <c r="O322" s="8">
        <v>28.61</v>
      </c>
      <c r="P322" s="8">
        <v>1.43</v>
      </c>
    </row>
    <row r="323" spans="2:16" ht="25.05" customHeight="1" x14ac:dyDescent="0.2">
      <c r="B323" s="27">
        <v>111</v>
      </c>
      <c r="C323" s="69" t="s">
        <v>50</v>
      </c>
      <c r="D323" s="69"/>
      <c r="E323" s="27">
        <v>5</v>
      </c>
      <c r="F323" s="8">
        <v>0.04</v>
      </c>
      <c r="G323" s="8">
        <v>3.63</v>
      </c>
      <c r="H323" s="8">
        <v>7.0000000000000007E-2</v>
      </c>
      <c r="I323" s="8">
        <v>33.049999999999997</v>
      </c>
      <c r="J323" s="26"/>
      <c r="K323" s="26"/>
      <c r="L323" s="27">
        <v>20</v>
      </c>
      <c r="M323" s="28">
        <v>1.2</v>
      </c>
      <c r="N323" s="28">
        <v>1.5</v>
      </c>
      <c r="O323" s="26"/>
      <c r="P323" s="8">
        <v>0.01</v>
      </c>
    </row>
    <row r="324" spans="2:16" ht="25.05" customHeight="1" x14ac:dyDescent="0.2">
      <c r="B324" s="27">
        <v>782</v>
      </c>
      <c r="C324" s="69" t="s">
        <v>58</v>
      </c>
      <c r="D324" s="69"/>
      <c r="E324" s="27">
        <v>180</v>
      </c>
      <c r="F324" s="8">
        <v>0.12</v>
      </c>
      <c r="G324" s="26"/>
      <c r="H324" s="8">
        <v>8.99</v>
      </c>
      <c r="I324" s="8">
        <v>35.92</v>
      </c>
      <c r="J324" s="26"/>
      <c r="K324" s="26"/>
      <c r="L324" s="26"/>
      <c r="M324" s="28">
        <v>0.3</v>
      </c>
      <c r="N324" s="8">
        <v>0.04</v>
      </c>
      <c r="O324" s="8">
        <v>0.02</v>
      </c>
      <c r="P324" s="8">
        <v>0.03</v>
      </c>
    </row>
    <row r="325" spans="2:16" ht="25.05" customHeight="1" x14ac:dyDescent="0.2">
      <c r="B325" s="40">
        <v>1395</v>
      </c>
      <c r="C325" s="69" t="s">
        <v>139</v>
      </c>
      <c r="D325" s="69"/>
      <c r="E325" s="27">
        <v>20</v>
      </c>
      <c r="F325" s="8">
        <v>1.65</v>
      </c>
      <c r="G325" s="8">
        <v>3.38</v>
      </c>
      <c r="H325" s="8">
        <v>11.59</v>
      </c>
      <c r="I325" s="28">
        <v>83.8</v>
      </c>
      <c r="J325" s="8">
        <v>0.02</v>
      </c>
      <c r="K325" s="8">
        <v>0.02</v>
      </c>
      <c r="L325" s="27">
        <v>9</v>
      </c>
      <c r="M325" s="8">
        <v>6.87</v>
      </c>
      <c r="N325" s="8">
        <v>16.649999999999999</v>
      </c>
      <c r="O325" s="8">
        <v>2.52</v>
      </c>
      <c r="P325" s="8">
        <v>0.21</v>
      </c>
    </row>
    <row r="326" spans="2:16" ht="26.25" customHeight="1" x14ac:dyDescent="0.2">
      <c r="B326" s="27">
        <v>114</v>
      </c>
      <c r="C326" s="69" t="s">
        <v>65</v>
      </c>
      <c r="D326" s="69"/>
      <c r="E326" s="27">
        <v>30</v>
      </c>
      <c r="F326" s="8">
        <v>2.37</v>
      </c>
      <c r="G326" s="28">
        <v>0.3</v>
      </c>
      <c r="H326" s="8">
        <v>14.49</v>
      </c>
      <c r="I326" s="28">
        <v>70.5</v>
      </c>
      <c r="J326" s="8">
        <v>0.05</v>
      </c>
      <c r="K326" s="26"/>
      <c r="L326" s="26"/>
      <c r="M326" s="28">
        <v>6.9</v>
      </c>
      <c r="N326" s="28">
        <v>26.1</v>
      </c>
      <c r="O326" s="28">
        <v>9.9</v>
      </c>
      <c r="P326" s="28">
        <v>0.6</v>
      </c>
    </row>
    <row r="327" spans="2:16" ht="25.05" customHeight="1" x14ac:dyDescent="0.2">
      <c r="B327" s="24" t="s">
        <v>26</v>
      </c>
      <c r="C327" s="25"/>
      <c r="D327" s="25"/>
      <c r="E327" s="45">
        <f>E322+E323+E324+E325+E326</f>
        <v>385</v>
      </c>
      <c r="F327" s="8">
        <v>9.83</v>
      </c>
      <c r="G327" s="8">
        <v>12.28</v>
      </c>
      <c r="H327" s="8">
        <v>62.87</v>
      </c>
      <c r="I327" s="8">
        <v>401.96</v>
      </c>
      <c r="J327" s="8">
        <v>0.19</v>
      </c>
      <c r="K327" s="27">
        <v>1</v>
      </c>
      <c r="L327" s="27">
        <v>56</v>
      </c>
      <c r="M327" s="8">
        <v>119.87</v>
      </c>
      <c r="N327" s="8">
        <v>191.35</v>
      </c>
      <c r="O327" s="8">
        <v>41.05</v>
      </c>
      <c r="P327" s="8">
        <v>2.2799999999999998</v>
      </c>
    </row>
    <row r="328" spans="2:16" ht="25.05" customHeight="1" x14ac:dyDescent="0.2">
      <c r="B328" s="79" t="s">
        <v>121</v>
      </c>
      <c r="C328" s="80"/>
      <c r="D328" s="81"/>
      <c r="E328" s="7">
        <v>350</v>
      </c>
      <c r="F328" s="8">
        <v>8.4</v>
      </c>
      <c r="G328" s="8">
        <v>9.4</v>
      </c>
      <c r="H328" s="8">
        <v>40.6</v>
      </c>
      <c r="I328" s="9">
        <v>280</v>
      </c>
      <c r="J328" s="9">
        <v>0.16</v>
      </c>
      <c r="K328" s="9">
        <v>9</v>
      </c>
      <c r="L328" s="10">
        <v>90</v>
      </c>
      <c r="M328" s="9">
        <v>160</v>
      </c>
      <c r="N328" s="9">
        <v>140</v>
      </c>
      <c r="O328" s="9">
        <v>16</v>
      </c>
      <c r="P328" s="9">
        <v>2</v>
      </c>
    </row>
    <row r="329" spans="2:16" ht="25.05" customHeight="1" x14ac:dyDescent="0.2">
      <c r="B329" s="68" t="s">
        <v>27</v>
      </c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</row>
    <row r="330" spans="2:16" ht="25.05" customHeight="1" x14ac:dyDescent="0.2">
      <c r="B330" s="27">
        <v>419</v>
      </c>
      <c r="C330" s="69" t="s">
        <v>74</v>
      </c>
      <c r="D330" s="69"/>
      <c r="E330" s="27">
        <v>100</v>
      </c>
      <c r="F330" s="28">
        <v>2.9</v>
      </c>
      <c r="G330" s="28">
        <v>3.2</v>
      </c>
      <c r="H330" s="28">
        <v>4.7</v>
      </c>
      <c r="I330" s="27">
        <v>60</v>
      </c>
      <c r="J330" s="8">
        <v>0.04</v>
      </c>
      <c r="K330" s="28">
        <v>1.3</v>
      </c>
      <c r="L330" s="27">
        <v>20</v>
      </c>
      <c r="M330" s="27">
        <v>120</v>
      </c>
      <c r="N330" s="27">
        <v>90</v>
      </c>
      <c r="O330" s="27">
        <v>14</v>
      </c>
      <c r="P330" s="28">
        <v>0.1</v>
      </c>
    </row>
    <row r="331" spans="2:16" ht="25.05" customHeight="1" x14ac:dyDescent="0.2">
      <c r="B331" s="24" t="s">
        <v>28</v>
      </c>
      <c r="C331" s="25"/>
      <c r="D331" s="25"/>
      <c r="E331" s="46">
        <v>100</v>
      </c>
      <c r="F331" s="28">
        <v>2.9</v>
      </c>
      <c r="G331" s="28">
        <v>3.2</v>
      </c>
      <c r="H331" s="28">
        <v>4.7</v>
      </c>
      <c r="I331" s="27">
        <v>60</v>
      </c>
      <c r="J331" s="8">
        <v>0.04</v>
      </c>
      <c r="K331" s="28">
        <v>1.3</v>
      </c>
      <c r="L331" s="27">
        <v>20</v>
      </c>
      <c r="M331" s="27">
        <v>120</v>
      </c>
      <c r="N331" s="27">
        <v>90</v>
      </c>
      <c r="O331" s="27">
        <v>14</v>
      </c>
      <c r="P331" s="28">
        <v>0.1</v>
      </c>
    </row>
    <row r="332" spans="2:16" ht="25.05" customHeight="1" x14ac:dyDescent="0.2">
      <c r="B332" s="75" t="s">
        <v>122</v>
      </c>
      <c r="C332" s="76"/>
      <c r="D332" s="77"/>
      <c r="E332" s="11">
        <v>100</v>
      </c>
      <c r="F332" s="12">
        <v>2.1</v>
      </c>
      <c r="G332" s="9">
        <v>2.35</v>
      </c>
      <c r="H332" s="8">
        <v>10.15</v>
      </c>
      <c r="I332" s="9">
        <v>70</v>
      </c>
      <c r="J332" s="9">
        <v>0.04</v>
      </c>
      <c r="K332" s="9">
        <v>2.25</v>
      </c>
      <c r="L332" s="9">
        <v>22.5</v>
      </c>
      <c r="M332" s="9">
        <v>40</v>
      </c>
      <c r="N332" s="9">
        <v>35</v>
      </c>
      <c r="O332" s="9">
        <v>4</v>
      </c>
      <c r="P332" s="9">
        <v>0.5</v>
      </c>
    </row>
    <row r="333" spans="2:16" ht="25.05" customHeight="1" x14ac:dyDescent="0.2">
      <c r="B333" s="68" t="s">
        <v>29</v>
      </c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</row>
    <row r="334" spans="2:16" ht="25.05" customHeight="1" x14ac:dyDescent="0.2">
      <c r="B334" s="27">
        <v>55</v>
      </c>
      <c r="C334" s="69" t="s">
        <v>54</v>
      </c>
      <c r="D334" s="69"/>
      <c r="E334" s="27">
        <v>30</v>
      </c>
      <c r="F334" s="8">
        <v>0.54</v>
      </c>
      <c r="G334" s="8">
        <v>1.53</v>
      </c>
      <c r="H334" s="8">
        <v>3.09</v>
      </c>
      <c r="I334" s="28">
        <v>28.9</v>
      </c>
      <c r="J334" s="8">
        <v>0.02</v>
      </c>
      <c r="K334" s="8">
        <v>3.19</v>
      </c>
      <c r="L334" s="26"/>
      <c r="M334" s="28">
        <v>8.6999999999999993</v>
      </c>
      <c r="N334" s="8">
        <v>18.37</v>
      </c>
      <c r="O334" s="8">
        <v>11.47</v>
      </c>
      <c r="P334" s="8">
        <v>0.28999999999999998</v>
      </c>
    </row>
    <row r="335" spans="2:16" ht="25.05" customHeight="1" x14ac:dyDescent="0.2">
      <c r="B335" s="27">
        <v>136</v>
      </c>
      <c r="C335" s="69" t="s">
        <v>140</v>
      </c>
      <c r="D335" s="69"/>
      <c r="E335" s="26" t="s">
        <v>30</v>
      </c>
      <c r="F335" s="8">
        <v>7.19</v>
      </c>
      <c r="G335" s="8">
        <v>9.19</v>
      </c>
      <c r="H335" s="8">
        <v>11.55</v>
      </c>
      <c r="I335" s="8">
        <v>147.51</v>
      </c>
      <c r="J335" s="8">
        <v>7.0000000000000007E-2</v>
      </c>
      <c r="K335" s="8">
        <v>10.68</v>
      </c>
      <c r="L335" s="8">
        <v>5.96</v>
      </c>
      <c r="M335" s="8">
        <v>35.25</v>
      </c>
      <c r="N335" s="8">
        <v>132.11000000000001</v>
      </c>
      <c r="O335" s="8">
        <v>28.68</v>
      </c>
      <c r="P335" s="8">
        <v>2.36</v>
      </c>
    </row>
    <row r="336" spans="2:16" ht="25.05" customHeight="1" x14ac:dyDescent="0.2">
      <c r="B336" s="27">
        <v>377</v>
      </c>
      <c r="C336" s="69" t="s">
        <v>115</v>
      </c>
      <c r="D336" s="69"/>
      <c r="E336" s="26" t="s">
        <v>31</v>
      </c>
      <c r="F336" s="8">
        <v>4.59</v>
      </c>
      <c r="G336" s="28">
        <v>5.7</v>
      </c>
      <c r="H336" s="8">
        <v>4.32</v>
      </c>
      <c r="I336" s="8">
        <v>87.29</v>
      </c>
      <c r="J336" s="8">
        <v>0.03</v>
      </c>
      <c r="K336" s="8">
        <v>14.25</v>
      </c>
      <c r="L336" s="28">
        <v>2.4</v>
      </c>
      <c r="M336" s="8">
        <v>21.84</v>
      </c>
      <c r="N336" s="8">
        <v>54.63</v>
      </c>
      <c r="O336" s="8">
        <v>11.71</v>
      </c>
      <c r="P336" s="8">
        <v>0.83</v>
      </c>
    </row>
    <row r="337" spans="2:16" ht="25.05" customHeight="1" x14ac:dyDescent="0.2">
      <c r="B337" s="27">
        <v>643</v>
      </c>
      <c r="C337" s="69" t="s">
        <v>70</v>
      </c>
      <c r="D337" s="69"/>
      <c r="E337" s="27">
        <v>110</v>
      </c>
      <c r="F337" s="8">
        <v>2.38</v>
      </c>
      <c r="G337" s="28">
        <v>2.5</v>
      </c>
      <c r="H337" s="8">
        <v>16.13</v>
      </c>
      <c r="I337" s="8">
        <v>96.82</v>
      </c>
      <c r="J337" s="8">
        <v>0.12</v>
      </c>
      <c r="K337" s="8">
        <v>19.010000000000002</v>
      </c>
      <c r="L337" s="28">
        <v>12.1</v>
      </c>
      <c r="M337" s="8">
        <v>33.78</v>
      </c>
      <c r="N337" s="8">
        <v>70.86</v>
      </c>
      <c r="O337" s="8">
        <v>24.17</v>
      </c>
      <c r="P337" s="28">
        <v>0.9</v>
      </c>
    </row>
    <row r="338" spans="2:16" ht="25.05" customHeight="1" x14ac:dyDescent="0.2">
      <c r="B338" s="27">
        <v>526</v>
      </c>
      <c r="C338" s="69" t="s">
        <v>116</v>
      </c>
      <c r="D338" s="69"/>
      <c r="E338" s="27">
        <v>150</v>
      </c>
      <c r="F338" s="8">
        <v>0.12</v>
      </c>
      <c r="G338" s="8">
        <v>0.12</v>
      </c>
      <c r="H338" s="8">
        <v>14.22</v>
      </c>
      <c r="I338" s="8">
        <v>59.19</v>
      </c>
      <c r="J338" s="8">
        <v>0.01</v>
      </c>
      <c r="K338" s="27">
        <v>3</v>
      </c>
      <c r="L338" s="26"/>
      <c r="M338" s="8">
        <v>5.14</v>
      </c>
      <c r="N338" s="28">
        <v>3.3</v>
      </c>
      <c r="O338" s="28">
        <v>2.7</v>
      </c>
      <c r="P338" s="8">
        <v>0.69</v>
      </c>
    </row>
    <row r="339" spans="2:16" ht="25.05" customHeight="1" x14ac:dyDescent="0.2">
      <c r="B339" s="27">
        <v>115</v>
      </c>
      <c r="C339" s="69" t="s">
        <v>59</v>
      </c>
      <c r="D339" s="69"/>
      <c r="E339" s="27">
        <v>40</v>
      </c>
      <c r="F339" s="8">
        <v>2.44</v>
      </c>
      <c r="G339" s="8">
        <v>0.48</v>
      </c>
      <c r="H339" s="8">
        <v>15.96</v>
      </c>
      <c r="I339" s="28">
        <v>78.8</v>
      </c>
      <c r="J339" s="8">
        <v>7.0000000000000007E-2</v>
      </c>
      <c r="K339" s="26"/>
      <c r="L339" s="26"/>
      <c r="M339" s="28">
        <v>11.6</v>
      </c>
      <c r="N339" s="27">
        <v>52</v>
      </c>
      <c r="O339" s="28">
        <v>16.8</v>
      </c>
      <c r="P339" s="8">
        <v>1.44</v>
      </c>
    </row>
    <row r="340" spans="2:16" ht="25.05" customHeight="1" x14ac:dyDescent="0.2">
      <c r="B340" s="24" t="s">
        <v>32</v>
      </c>
      <c r="C340" s="25"/>
      <c r="D340" s="25"/>
      <c r="E340" s="45">
        <f>E334+E337+E338+E339+155+60</f>
        <v>545</v>
      </c>
      <c r="F340" s="8">
        <v>17.260000000000002</v>
      </c>
      <c r="G340" s="8">
        <v>19.52</v>
      </c>
      <c r="H340" s="8">
        <v>65.27</v>
      </c>
      <c r="I340" s="8">
        <v>498.51</v>
      </c>
      <c r="J340" s="8">
        <v>0.32</v>
      </c>
      <c r="K340" s="8">
        <v>50.13</v>
      </c>
      <c r="L340" s="8">
        <v>20.46</v>
      </c>
      <c r="M340" s="8">
        <v>116.31</v>
      </c>
      <c r="N340" s="8">
        <v>331.27</v>
      </c>
      <c r="O340" s="8">
        <v>95.53</v>
      </c>
      <c r="P340" s="8">
        <v>6.51</v>
      </c>
    </row>
    <row r="341" spans="2:16" ht="25.05" customHeight="1" x14ac:dyDescent="0.2">
      <c r="B341" s="75" t="s">
        <v>123</v>
      </c>
      <c r="C341" s="76"/>
      <c r="D341" s="82"/>
      <c r="E341" s="13">
        <v>450</v>
      </c>
      <c r="F341" s="8">
        <v>14.7</v>
      </c>
      <c r="G341" s="8">
        <v>16.45</v>
      </c>
      <c r="H341" s="9">
        <v>71</v>
      </c>
      <c r="I341" s="9">
        <v>490</v>
      </c>
      <c r="J341" s="9">
        <v>0.28000000000000003</v>
      </c>
      <c r="K341" s="9">
        <v>15.75</v>
      </c>
      <c r="L341" s="9">
        <v>157.5</v>
      </c>
      <c r="M341" s="9">
        <v>280</v>
      </c>
      <c r="N341" s="9">
        <v>245</v>
      </c>
      <c r="O341" s="9">
        <v>28</v>
      </c>
      <c r="P341" s="9">
        <v>3.5</v>
      </c>
    </row>
    <row r="342" spans="2:16" ht="25.05" customHeight="1" x14ac:dyDescent="0.2">
      <c r="B342" s="68" t="s">
        <v>33</v>
      </c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</row>
    <row r="343" spans="2:16" ht="25.05" customHeight="1" x14ac:dyDescent="0.2">
      <c r="B343" s="27">
        <v>254</v>
      </c>
      <c r="C343" s="69" t="s">
        <v>117</v>
      </c>
      <c r="D343" s="69"/>
      <c r="E343" s="27">
        <v>150</v>
      </c>
      <c r="F343" s="28">
        <v>7.2</v>
      </c>
      <c r="G343" s="8">
        <v>5.96</v>
      </c>
      <c r="H343" s="8">
        <v>25.98</v>
      </c>
      <c r="I343" s="8">
        <v>186.81</v>
      </c>
      <c r="J343" s="28">
        <v>0.2</v>
      </c>
      <c r="K343" s="8">
        <v>1.02</v>
      </c>
      <c r="L343" s="8">
        <v>27.62</v>
      </c>
      <c r="M343" s="8">
        <v>103.05</v>
      </c>
      <c r="N343" s="8">
        <v>187.58</v>
      </c>
      <c r="O343" s="8">
        <v>88.98</v>
      </c>
      <c r="P343" s="28">
        <v>2.7</v>
      </c>
    </row>
    <row r="344" spans="2:16" ht="25.05" customHeight="1" x14ac:dyDescent="0.2">
      <c r="B344" s="27">
        <v>559</v>
      </c>
      <c r="C344" s="69" t="s">
        <v>118</v>
      </c>
      <c r="D344" s="69"/>
      <c r="E344" s="27">
        <v>50</v>
      </c>
      <c r="F344" s="8">
        <v>3.22</v>
      </c>
      <c r="G344" s="8">
        <v>1.61</v>
      </c>
      <c r="H344" s="8">
        <v>35.75</v>
      </c>
      <c r="I344" s="8">
        <v>166.06</v>
      </c>
      <c r="J344" s="8">
        <v>0.05</v>
      </c>
      <c r="K344" s="8">
        <v>0.13</v>
      </c>
      <c r="L344" s="28">
        <v>10.4</v>
      </c>
      <c r="M344" s="8">
        <v>11.28</v>
      </c>
      <c r="N344" s="8">
        <v>29.85</v>
      </c>
      <c r="O344" s="8">
        <v>6.29</v>
      </c>
      <c r="P344" s="8">
        <v>0.71</v>
      </c>
    </row>
    <row r="345" spans="2:16" ht="25.05" customHeight="1" x14ac:dyDescent="0.2">
      <c r="B345" s="27">
        <v>782</v>
      </c>
      <c r="C345" s="69" t="s">
        <v>73</v>
      </c>
      <c r="D345" s="69"/>
      <c r="E345" s="27">
        <v>180</v>
      </c>
      <c r="F345" s="8">
        <v>0.12</v>
      </c>
      <c r="G345" s="26"/>
      <c r="H345" s="8">
        <v>8.99</v>
      </c>
      <c r="I345" s="8">
        <v>35.92</v>
      </c>
      <c r="J345" s="26"/>
      <c r="K345" s="26"/>
      <c r="L345" s="26"/>
      <c r="M345" s="28">
        <v>0.3</v>
      </c>
      <c r="N345" s="8">
        <v>0.04</v>
      </c>
      <c r="O345" s="8">
        <v>0.02</v>
      </c>
      <c r="P345" s="8">
        <v>0.03</v>
      </c>
    </row>
    <row r="346" spans="2:16" ht="25.05" customHeight="1" x14ac:dyDescent="0.2">
      <c r="B346" s="27">
        <v>114</v>
      </c>
      <c r="C346" s="69" t="s">
        <v>65</v>
      </c>
      <c r="D346" s="69"/>
      <c r="E346" s="27">
        <v>30</v>
      </c>
      <c r="F346" s="8">
        <v>2.37</v>
      </c>
      <c r="G346" s="28">
        <v>0.3</v>
      </c>
      <c r="H346" s="8">
        <v>14.49</v>
      </c>
      <c r="I346" s="28">
        <v>70.5</v>
      </c>
      <c r="J346" s="8">
        <v>0.05</v>
      </c>
      <c r="K346" s="26"/>
      <c r="L346" s="26"/>
      <c r="M346" s="28">
        <v>6.9</v>
      </c>
      <c r="N346" s="28">
        <v>26.1</v>
      </c>
      <c r="O346" s="28">
        <v>9.9</v>
      </c>
      <c r="P346" s="28">
        <v>0.6</v>
      </c>
    </row>
    <row r="347" spans="2:16" ht="25.05" customHeight="1" x14ac:dyDescent="0.2">
      <c r="B347" s="24" t="s">
        <v>34</v>
      </c>
      <c r="C347" s="25"/>
      <c r="D347" s="25"/>
      <c r="E347" s="45">
        <f>E343+E344+E345+E346</f>
        <v>410</v>
      </c>
      <c r="F347" s="8">
        <v>12.91</v>
      </c>
      <c r="G347" s="8">
        <v>7.87</v>
      </c>
      <c r="H347" s="8">
        <v>85.21</v>
      </c>
      <c r="I347" s="8">
        <v>459.29</v>
      </c>
      <c r="J347" s="28">
        <v>0.3</v>
      </c>
      <c r="K347" s="8">
        <v>1.1499999999999999</v>
      </c>
      <c r="L347" s="8">
        <v>38.020000000000003</v>
      </c>
      <c r="M347" s="8">
        <v>121.53</v>
      </c>
      <c r="N347" s="8">
        <v>243.57</v>
      </c>
      <c r="O347" s="8">
        <v>105.19</v>
      </c>
      <c r="P347" s="8">
        <v>4.04</v>
      </c>
    </row>
    <row r="348" spans="2:16" ht="25.05" customHeight="1" x14ac:dyDescent="0.2">
      <c r="B348" s="75" t="s">
        <v>119</v>
      </c>
      <c r="C348" s="76"/>
      <c r="D348" s="77"/>
      <c r="E348" s="11">
        <v>375</v>
      </c>
      <c r="F348" s="14">
        <v>10.5</v>
      </c>
      <c r="G348" s="9">
        <v>11.75</v>
      </c>
      <c r="H348" s="8">
        <v>50.7</v>
      </c>
      <c r="I348" s="9">
        <v>350</v>
      </c>
      <c r="J348" s="15">
        <v>0.2</v>
      </c>
      <c r="K348" s="9">
        <v>11.3</v>
      </c>
      <c r="L348" s="9">
        <v>112.5</v>
      </c>
      <c r="M348" s="9">
        <v>200</v>
      </c>
      <c r="N348" s="9">
        <v>175</v>
      </c>
      <c r="O348" s="9">
        <v>20</v>
      </c>
      <c r="P348" s="9">
        <v>2.5</v>
      </c>
    </row>
    <row r="349" spans="2:16" ht="25.05" customHeight="1" x14ac:dyDescent="0.2">
      <c r="B349" s="85" t="s">
        <v>35</v>
      </c>
      <c r="C349" s="86"/>
      <c r="D349" s="87"/>
      <c r="E349" s="45">
        <f>E347+E340+E331+E327</f>
        <v>1440</v>
      </c>
      <c r="F349" s="8">
        <v>433.95</v>
      </c>
      <c r="G349" s="28">
        <v>429.8</v>
      </c>
      <c r="H349" s="8">
        <v>2043.98</v>
      </c>
      <c r="I349" s="8">
        <v>13781.66</v>
      </c>
      <c r="J349" s="8">
        <v>7.88</v>
      </c>
      <c r="K349" s="8">
        <v>469.07</v>
      </c>
      <c r="L349" s="8">
        <v>1331.29</v>
      </c>
      <c r="M349" s="8">
        <v>4147.03</v>
      </c>
      <c r="N349" s="8">
        <v>7877.29</v>
      </c>
      <c r="O349" s="28">
        <v>2094.5</v>
      </c>
      <c r="P349" s="8">
        <v>110.82</v>
      </c>
    </row>
    <row r="350" spans="2:16" ht="25.05" customHeight="1" x14ac:dyDescent="0.2">
      <c r="B350" s="75" t="s">
        <v>120</v>
      </c>
      <c r="C350" s="76"/>
      <c r="D350" s="77"/>
      <c r="E350" s="11">
        <v>1275</v>
      </c>
      <c r="F350" s="16">
        <v>35.700000000000003</v>
      </c>
      <c r="G350" s="16">
        <v>39.950000000000003</v>
      </c>
      <c r="H350" s="16">
        <v>172.55</v>
      </c>
      <c r="I350" s="17">
        <v>1190</v>
      </c>
      <c r="J350" s="17">
        <v>0.68</v>
      </c>
      <c r="K350" s="17">
        <v>38.25</v>
      </c>
      <c r="L350" s="17">
        <v>382.5</v>
      </c>
      <c r="M350" s="18">
        <v>680</v>
      </c>
      <c r="N350" s="17">
        <v>595</v>
      </c>
      <c r="O350" s="18">
        <v>68</v>
      </c>
      <c r="P350" s="17">
        <v>8.5</v>
      </c>
    </row>
    <row r="351" spans="2:16" ht="33.6" customHeight="1" x14ac:dyDescent="0.2"/>
    <row r="352" spans="2:16" ht="25.05" customHeight="1" x14ac:dyDescent="0.2">
      <c r="B352" s="75" t="s">
        <v>124</v>
      </c>
      <c r="C352" s="76"/>
      <c r="D352" s="77"/>
      <c r="E352" s="49">
        <f t="shared" ref="E352:P352" si="0">E12+E48+E84+E118+E152+E186+E222+E256+E291+E327</f>
        <v>3859</v>
      </c>
      <c r="F352" s="49">
        <f t="shared" si="0"/>
        <v>107.67</v>
      </c>
      <c r="G352" s="49">
        <f t="shared" si="0"/>
        <v>122.06</v>
      </c>
      <c r="H352" s="49">
        <f t="shared" si="0"/>
        <v>563.96999999999991</v>
      </c>
      <c r="I352" s="49">
        <f t="shared" si="0"/>
        <v>3794.52</v>
      </c>
      <c r="J352" s="49">
        <f t="shared" si="0"/>
        <v>2.2999999999999998</v>
      </c>
      <c r="K352" s="49">
        <f t="shared" si="0"/>
        <v>25.880000000000003</v>
      </c>
      <c r="L352" s="49">
        <f t="shared" si="0"/>
        <v>642.22</v>
      </c>
      <c r="M352" s="49">
        <f t="shared" si="0"/>
        <v>1443.3200000000002</v>
      </c>
      <c r="N352" s="49">
        <f t="shared" si="0"/>
        <v>2049.09</v>
      </c>
      <c r="O352" s="49">
        <f t="shared" si="0"/>
        <v>514.96999999999991</v>
      </c>
      <c r="P352" s="49">
        <f t="shared" si="0"/>
        <v>24.259999999999998</v>
      </c>
    </row>
    <row r="353" spans="2:16" ht="25.05" customHeight="1" x14ac:dyDescent="0.2">
      <c r="B353" s="75" t="s">
        <v>125</v>
      </c>
      <c r="C353" s="76"/>
      <c r="D353" s="77"/>
      <c r="E353" s="11">
        <f>E352/10</f>
        <v>385.9</v>
      </c>
      <c r="F353" s="51">
        <f t="shared" ref="F353:P353" si="1">F352/10</f>
        <v>10.766999999999999</v>
      </c>
      <c r="G353" s="51">
        <f t="shared" si="1"/>
        <v>12.206</v>
      </c>
      <c r="H353" s="51">
        <f t="shared" si="1"/>
        <v>56.396999999999991</v>
      </c>
      <c r="I353" s="52">
        <f t="shared" si="1"/>
        <v>379.452</v>
      </c>
      <c r="J353" s="52">
        <f t="shared" si="1"/>
        <v>0.22999999999999998</v>
      </c>
      <c r="K353" s="52">
        <f t="shared" si="1"/>
        <v>2.5880000000000001</v>
      </c>
      <c r="L353" s="52">
        <f t="shared" si="1"/>
        <v>64.222000000000008</v>
      </c>
      <c r="M353" s="52">
        <f t="shared" si="1"/>
        <v>144.33200000000002</v>
      </c>
      <c r="N353" s="52">
        <f t="shared" si="1"/>
        <v>204.90900000000002</v>
      </c>
      <c r="O353" s="52">
        <f t="shared" si="1"/>
        <v>51.496999999999993</v>
      </c>
      <c r="P353" s="52">
        <f t="shared" si="1"/>
        <v>2.4259999999999997</v>
      </c>
    </row>
    <row r="354" spans="2:16" ht="25.05" customHeight="1" x14ac:dyDescent="0.2">
      <c r="B354" s="79" t="s">
        <v>121</v>
      </c>
      <c r="C354" s="80"/>
      <c r="D354" s="81"/>
      <c r="E354" s="7">
        <v>350</v>
      </c>
      <c r="F354" s="8">
        <v>8.4</v>
      </c>
      <c r="G354" s="8">
        <v>9.4</v>
      </c>
      <c r="H354" s="8">
        <v>40.6</v>
      </c>
      <c r="I354" s="9">
        <v>280</v>
      </c>
      <c r="J354" s="9">
        <v>0.16</v>
      </c>
      <c r="K354" s="9">
        <v>9</v>
      </c>
      <c r="L354" s="10">
        <v>90</v>
      </c>
      <c r="M354" s="9">
        <v>160</v>
      </c>
      <c r="N354" s="9">
        <v>140</v>
      </c>
      <c r="O354" s="9">
        <v>16</v>
      </c>
      <c r="P354" s="9">
        <v>2</v>
      </c>
    </row>
    <row r="355" spans="2:16" ht="25.05" customHeight="1" x14ac:dyDescent="0.25">
      <c r="B355" s="3"/>
      <c r="C355" s="3"/>
      <c r="D355" s="3"/>
      <c r="E355" s="3"/>
      <c r="F355" s="3"/>
      <c r="G355" s="3"/>
      <c r="H355" s="3"/>
      <c r="I355" s="53"/>
      <c r="J355" s="53"/>
      <c r="K355" s="53"/>
      <c r="L355" s="53"/>
      <c r="M355" s="53"/>
      <c r="N355" s="53"/>
      <c r="O355" s="53"/>
      <c r="P355" s="53"/>
    </row>
    <row r="356" spans="2:16" ht="25.05" customHeight="1" x14ac:dyDescent="0.2">
      <c r="B356" s="75" t="s">
        <v>124</v>
      </c>
      <c r="C356" s="76"/>
      <c r="D356" s="77"/>
      <c r="E356" s="49">
        <f t="shared" ref="E356:P356" si="2">E16+E52+E88+E122+E156+E190+E226+E260+E295+E331</f>
        <v>1204</v>
      </c>
      <c r="F356" s="49">
        <f t="shared" si="2"/>
        <v>14.4</v>
      </c>
      <c r="G356" s="49">
        <f t="shared" si="2"/>
        <v>14</v>
      </c>
      <c r="H356" s="49">
        <f t="shared" si="2"/>
        <v>99.66</v>
      </c>
      <c r="I356" s="50">
        <f t="shared" si="2"/>
        <v>599.29999999999995</v>
      </c>
      <c r="J356" s="50">
        <f t="shared" si="2"/>
        <v>0.24</v>
      </c>
      <c r="K356" s="50">
        <f t="shared" si="2"/>
        <v>52</v>
      </c>
      <c r="L356" s="50">
        <f t="shared" si="2"/>
        <v>80</v>
      </c>
      <c r="M356" s="50">
        <f t="shared" si="2"/>
        <v>540.6</v>
      </c>
      <c r="N356" s="50">
        <f t="shared" si="2"/>
        <v>420</v>
      </c>
      <c r="O356" s="50">
        <f t="shared" si="2"/>
        <v>90</v>
      </c>
      <c r="P356" s="50">
        <f t="shared" si="2"/>
        <v>10.299999999999999</v>
      </c>
    </row>
    <row r="357" spans="2:16" ht="25.05" customHeight="1" x14ac:dyDescent="0.2">
      <c r="B357" s="75" t="s">
        <v>125</v>
      </c>
      <c r="C357" s="76"/>
      <c r="D357" s="77"/>
      <c r="E357" s="11">
        <f>E356/10</f>
        <v>120.4</v>
      </c>
      <c r="F357" s="52">
        <f t="shared" ref="F357:P357" si="3">F356/10</f>
        <v>1.44</v>
      </c>
      <c r="G357" s="52">
        <f t="shared" si="3"/>
        <v>1.4</v>
      </c>
      <c r="H357" s="51">
        <f t="shared" si="3"/>
        <v>9.9659999999999993</v>
      </c>
      <c r="I357" s="52">
        <f t="shared" si="3"/>
        <v>59.929999999999993</v>
      </c>
      <c r="J357" s="52">
        <f t="shared" si="3"/>
        <v>2.4E-2</v>
      </c>
      <c r="K357" s="52">
        <f t="shared" si="3"/>
        <v>5.2</v>
      </c>
      <c r="L357" s="52">
        <f t="shared" si="3"/>
        <v>8</v>
      </c>
      <c r="M357" s="52">
        <f t="shared" si="3"/>
        <v>54.06</v>
      </c>
      <c r="N357" s="52">
        <f t="shared" si="3"/>
        <v>42</v>
      </c>
      <c r="O357" s="52">
        <f t="shared" si="3"/>
        <v>9</v>
      </c>
      <c r="P357" s="52">
        <f t="shared" si="3"/>
        <v>1.0299999999999998</v>
      </c>
    </row>
    <row r="358" spans="2:16" ht="25.05" customHeight="1" x14ac:dyDescent="0.2">
      <c r="B358" s="75" t="s">
        <v>122</v>
      </c>
      <c r="C358" s="76"/>
      <c r="D358" s="77"/>
      <c r="E358" s="11">
        <v>100</v>
      </c>
      <c r="F358" s="12">
        <v>2.1</v>
      </c>
      <c r="G358" s="9">
        <v>2.35</v>
      </c>
      <c r="H358" s="8">
        <v>10.15</v>
      </c>
      <c r="I358" s="9">
        <v>70</v>
      </c>
      <c r="J358" s="9">
        <v>0.04</v>
      </c>
      <c r="K358" s="9">
        <v>2.25</v>
      </c>
      <c r="L358" s="9">
        <v>22.5</v>
      </c>
      <c r="M358" s="9">
        <v>40</v>
      </c>
      <c r="N358" s="9">
        <v>35</v>
      </c>
      <c r="O358" s="9">
        <v>4</v>
      </c>
      <c r="P358" s="9">
        <v>0.5</v>
      </c>
    </row>
    <row r="359" spans="2:16" ht="25.05" customHeight="1" x14ac:dyDescent="0.25">
      <c r="B359" s="3"/>
      <c r="C359" s="3"/>
      <c r="D359" s="3"/>
      <c r="E359" s="3"/>
      <c r="F359" s="3"/>
      <c r="G359" s="3"/>
      <c r="H359" s="3"/>
      <c r="I359" s="53"/>
      <c r="J359" s="53"/>
      <c r="K359" s="53"/>
      <c r="L359" s="53"/>
      <c r="M359" s="53"/>
      <c r="N359" s="53"/>
      <c r="O359" s="53"/>
      <c r="P359" s="53"/>
    </row>
    <row r="360" spans="2:16" ht="25.05" customHeight="1" x14ac:dyDescent="0.2">
      <c r="B360" s="75" t="s">
        <v>124</v>
      </c>
      <c r="C360" s="76"/>
      <c r="D360" s="77"/>
      <c r="E360" s="49">
        <f t="shared" ref="E360:P360" si="4">E25+E61+E96+E130+E164+E199+E234+E268+E304+E340</f>
        <v>5261</v>
      </c>
      <c r="F360" s="49">
        <f t="shared" si="4"/>
        <v>188.23999999999998</v>
      </c>
      <c r="G360" s="49">
        <f t="shared" si="4"/>
        <v>196.02000000000004</v>
      </c>
      <c r="H360" s="49">
        <f t="shared" si="4"/>
        <v>680.28</v>
      </c>
      <c r="I360" s="50">
        <f t="shared" si="4"/>
        <v>5217.420000000001</v>
      </c>
      <c r="J360" s="50">
        <f t="shared" si="4"/>
        <v>3.1199999999999997</v>
      </c>
      <c r="K360" s="50">
        <f t="shared" si="4"/>
        <v>301.51</v>
      </c>
      <c r="L360" s="50">
        <f t="shared" si="4"/>
        <v>266.95</v>
      </c>
      <c r="M360" s="50">
        <f t="shared" si="4"/>
        <v>824.8</v>
      </c>
      <c r="N360" s="50">
        <f t="shared" si="4"/>
        <v>3349.05</v>
      </c>
      <c r="O360" s="50">
        <f t="shared" si="4"/>
        <v>921.24999999999989</v>
      </c>
      <c r="P360" s="50">
        <f t="shared" si="4"/>
        <v>52.089999999999996</v>
      </c>
    </row>
    <row r="361" spans="2:16" ht="25.05" customHeight="1" x14ac:dyDescent="0.2">
      <c r="B361" s="75" t="s">
        <v>125</v>
      </c>
      <c r="C361" s="76"/>
      <c r="D361" s="77"/>
      <c r="E361" s="11">
        <f>E360/10</f>
        <v>526.1</v>
      </c>
      <c r="F361" s="54">
        <f t="shared" ref="F361:P361" si="5">F360/10</f>
        <v>18.823999999999998</v>
      </c>
      <c r="G361" s="54">
        <f t="shared" si="5"/>
        <v>19.602000000000004</v>
      </c>
      <c r="H361" s="55">
        <v>66.5</v>
      </c>
      <c r="I361" s="55">
        <f t="shared" si="5"/>
        <v>521.74200000000008</v>
      </c>
      <c r="J361" s="55">
        <f t="shared" si="5"/>
        <v>0.31199999999999994</v>
      </c>
      <c r="K361" s="55">
        <f t="shared" si="5"/>
        <v>30.151</v>
      </c>
      <c r="L361" s="55">
        <f t="shared" si="5"/>
        <v>26.695</v>
      </c>
      <c r="M361" s="55">
        <f t="shared" si="5"/>
        <v>82.47999999999999</v>
      </c>
      <c r="N361" s="55">
        <f t="shared" si="5"/>
        <v>334.90500000000003</v>
      </c>
      <c r="O361" s="55">
        <f t="shared" si="5"/>
        <v>92.124999999999986</v>
      </c>
      <c r="P361" s="55">
        <f t="shared" si="5"/>
        <v>5.2089999999999996</v>
      </c>
    </row>
    <row r="362" spans="2:16" ht="25.05" customHeight="1" x14ac:dyDescent="0.2">
      <c r="B362" s="75" t="s">
        <v>123</v>
      </c>
      <c r="C362" s="76"/>
      <c r="D362" s="82"/>
      <c r="E362" s="13">
        <v>450</v>
      </c>
      <c r="F362" s="8">
        <v>14.7</v>
      </c>
      <c r="G362" s="8">
        <v>16.45</v>
      </c>
      <c r="H362" s="9">
        <v>71</v>
      </c>
      <c r="I362" s="9">
        <v>490</v>
      </c>
      <c r="J362" s="9">
        <v>0.28000000000000003</v>
      </c>
      <c r="K362" s="9">
        <v>15.75</v>
      </c>
      <c r="L362" s="9">
        <v>157.5</v>
      </c>
      <c r="M362" s="9">
        <v>280</v>
      </c>
      <c r="N362" s="9">
        <v>245</v>
      </c>
      <c r="O362" s="9">
        <v>28</v>
      </c>
      <c r="P362" s="9">
        <v>3.5</v>
      </c>
    </row>
    <row r="363" spans="2:16" ht="25.05" customHeight="1" x14ac:dyDescent="0.25">
      <c r="B363" s="3"/>
      <c r="C363" s="3"/>
      <c r="D363" s="3"/>
      <c r="E363" s="3"/>
      <c r="F363" s="3"/>
      <c r="G363" s="3"/>
      <c r="H363" s="3"/>
      <c r="I363" s="53"/>
      <c r="J363" s="53"/>
      <c r="K363" s="53"/>
      <c r="L363" s="53"/>
      <c r="M363" s="53"/>
      <c r="N363" s="53"/>
      <c r="O363" s="53"/>
      <c r="P363" s="53"/>
    </row>
    <row r="364" spans="2:16" ht="25.05" customHeight="1" x14ac:dyDescent="0.2">
      <c r="B364" s="75" t="s">
        <v>124</v>
      </c>
      <c r="C364" s="76"/>
      <c r="D364" s="77"/>
      <c r="E364" s="49">
        <f t="shared" ref="E364:P364" si="6">E32+E68+E103+E137+E171+E206+E241+E275+E311+E347</f>
        <v>4105</v>
      </c>
      <c r="F364" s="49">
        <f t="shared" si="6"/>
        <v>123.24000000000001</v>
      </c>
      <c r="G364" s="49">
        <f t="shared" si="6"/>
        <v>97.320000000000007</v>
      </c>
      <c r="H364" s="49">
        <f t="shared" si="6"/>
        <v>690.2700000000001</v>
      </c>
      <c r="I364" s="49">
        <f t="shared" si="6"/>
        <v>4123.42</v>
      </c>
      <c r="J364" s="49">
        <f t="shared" si="6"/>
        <v>2.19</v>
      </c>
      <c r="K364" s="49">
        <f t="shared" si="6"/>
        <v>79.680000000000007</v>
      </c>
      <c r="L364" s="49">
        <f t="shared" si="6"/>
        <v>342.12</v>
      </c>
      <c r="M364" s="49">
        <f t="shared" si="6"/>
        <v>1322.31</v>
      </c>
      <c r="N364" s="49">
        <f t="shared" si="6"/>
        <v>2048.15</v>
      </c>
      <c r="O364" s="49">
        <f t="shared" si="6"/>
        <v>559.28</v>
      </c>
      <c r="P364" s="49">
        <f t="shared" si="6"/>
        <v>21.970000000000002</v>
      </c>
    </row>
    <row r="365" spans="2:16" ht="25.05" customHeight="1" x14ac:dyDescent="0.2">
      <c r="B365" s="75" t="s">
        <v>125</v>
      </c>
      <c r="C365" s="76"/>
      <c r="D365" s="77"/>
      <c r="E365" s="11">
        <f>E364/10</f>
        <v>410.5</v>
      </c>
      <c r="F365" s="51">
        <f t="shared" ref="F365:P365" si="7">F364/10</f>
        <v>12.324000000000002</v>
      </c>
      <c r="G365" s="52">
        <v>10</v>
      </c>
      <c r="H365" s="51">
        <f t="shared" si="7"/>
        <v>69.027000000000015</v>
      </c>
      <c r="I365" s="52">
        <f t="shared" si="7"/>
        <v>412.34199999999998</v>
      </c>
      <c r="J365" s="52">
        <f t="shared" si="7"/>
        <v>0.219</v>
      </c>
      <c r="K365" s="52">
        <f t="shared" si="7"/>
        <v>7.9680000000000009</v>
      </c>
      <c r="L365" s="52">
        <f t="shared" si="7"/>
        <v>34.212000000000003</v>
      </c>
      <c r="M365" s="52">
        <f t="shared" si="7"/>
        <v>132.23099999999999</v>
      </c>
      <c r="N365" s="52">
        <f t="shared" si="7"/>
        <v>204.815</v>
      </c>
      <c r="O365" s="52">
        <f t="shared" si="7"/>
        <v>55.927999999999997</v>
      </c>
      <c r="P365" s="52">
        <f t="shared" si="7"/>
        <v>2.1970000000000001</v>
      </c>
    </row>
    <row r="366" spans="2:16" ht="25.05" customHeight="1" x14ac:dyDescent="0.2">
      <c r="B366" s="75" t="s">
        <v>119</v>
      </c>
      <c r="C366" s="76"/>
      <c r="D366" s="77"/>
      <c r="E366" s="11">
        <v>375</v>
      </c>
      <c r="F366" s="14">
        <v>10.5</v>
      </c>
      <c r="G366" s="9">
        <v>11.75</v>
      </c>
      <c r="H366" s="8">
        <v>50.7</v>
      </c>
      <c r="I366" s="9">
        <v>350</v>
      </c>
      <c r="J366" s="15">
        <v>0.2</v>
      </c>
      <c r="K366" s="9">
        <v>11.3</v>
      </c>
      <c r="L366" s="9">
        <v>112.5</v>
      </c>
      <c r="M366" s="9">
        <v>200</v>
      </c>
      <c r="N366" s="9">
        <v>175</v>
      </c>
      <c r="O366" s="9">
        <v>20</v>
      </c>
      <c r="P366" s="9">
        <v>2.5</v>
      </c>
    </row>
    <row r="367" spans="2:16" ht="25.05" customHeight="1" x14ac:dyDescent="0.25">
      <c r="B367" s="3"/>
      <c r="C367" s="3"/>
      <c r="D367" s="3"/>
      <c r="E367" s="3"/>
      <c r="F367" s="3"/>
      <c r="G367" s="3"/>
      <c r="H367" s="3"/>
      <c r="I367" s="53"/>
      <c r="J367" s="53"/>
      <c r="K367" s="53"/>
      <c r="L367" s="53"/>
      <c r="M367" s="53"/>
      <c r="N367" s="53"/>
      <c r="O367" s="53"/>
      <c r="P367" s="53"/>
    </row>
    <row r="368" spans="2:16" ht="25.05" customHeight="1" x14ac:dyDescent="0.2">
      <c r="B368" s="75" t="s">
        <v>124</v>
      </c>
      <c r="C368" s="76"/>
      <c r="D368" s="77"/>
      <c r="E368" s="49">
        <f t="shared" ref="E368:P368" si="8">E34+E70+E105+E139+E173+E208+E243+E277+E313+E349</f>
        <v>14329</v>
      </c>
      <c r="F368" s="49">
        <f t="shared" si="8"/>
        <v>825</v>
      </c>
      <c r="G368" s="49">
        <f t="shared" si="8"/>
        <v>816.73</v>
      </c>
      <c r="H368" s="49">
        <f t="shared" si="8"/>
        <v>3869.91</v>
      </c>
      <c r="I368" s="50">
        <f t="shared" si="8"/>
        <v>26143.559999999998</v>
      </c>
      <c r="J368" s="50">
        <f t="shared" si="8"/>
        <v>14.91</v>
      </c>
      <c r="K368" s="50">
        <f t="shared" si="8"/>
        <v>884.56</v>
      </c>
      <c r="L368" s="50">
        <f t="shared" si="8"/>
        <v>2528.1</v>
      </c>
      <c r="M368" s="50">
        <f t="shared" si="8"/>
        <v>7816.3499999999995</v>
      </c>
      <c r="N368" s="50">
        <f t="shared" si="8"/>
        <v>14898.39</v>
      </c>
      <c r="O368" s="50">
        <f t="shared" si="8"/>
        <v>3933.2299999999996</v>
      </c>
      <c r="P368" s="50">
        <f t="shared" si="8"/>
        <v>208.71</v>
      </c>
    </row>
    <row r="369" spans="2:16" ht="25.05" customHeight="1" x14ac:dyDescent="0.2">
      <c r="B369" s="75" t="s">
        <v>125</v>
      </c>
      <c r="C369" s="76"/>
      <c r="D369" s="77"/>
      <c r="E369" s="11">
        <f>E368/10</f>
        <v>1432.9</v>
      </c>
      <c r="F369" s="51">
        <f t="shared" ref="F369:P369" si="9">F368/10</f>
        <v>82.5</v>
      </c>
      <c r="G369" s="51">
        <f t="shared" si="9"/>
        <v>81.673000000000002</v>
      </c>
      <c r="H369" s="51">
        <f t="shared" si="9"/>
        <v>386.99099999999999</v>
      </c>
      <c r="I369" s="52">
        <f t="shared" si="9"/>
        <v>2614.3559999999998</v>
      </c>
      <c r="J369" s="52">
        <f t="shared" si="9"/>
        <v>1.4910000000000001</v>
      </c>
      <c r="K369" s="52">
        <f t="shared" si="9"/>
        <v>88.455999999999989</v>
      </c>
      <c r="L369" s="52">
        <f t="shared" si="9"/>
        <v>252.81</v>
      </c>
      <c r="M369" s="52">
        <f t="shared" si="9"/>
        <v>781.63499999999999</v>
      </c>
      <c r="N369" s="52">
        <f t="shared" si="9"/>
        <v>1489.8389999999999</v>
      </c>
      <c r="O369" s="52">
        <f t="shared" si="9"/>
        <v>393.32299999999998</v>
      </c>
      <c r="P369" s="52">
        <f t="shared" si="9"/>
        <v>20.871000000000002</v>
      </c>
    </row>
    <row r="370" spans="2:16" ht="25.05" customHeight="1" x14ac:dyDescent="0.2">
      <c r="B370" s="75" t="s">
        <v>120</v>
      </c>
      <c r="C370" s="76"/>
      <c r="D370" s="77"/>
      <c r="E370" s="11">
        <v>1275</v>
      </c>
      <c r="F370" s="16">
        <v>35.700000000000003</v>
      </c>
      <c r="G370" s="16">
        <v>39.950000000000003</v>
      </c>
      <c r="H370" s="16">
        <v>172.55</v>
      </c>
      <c r="I370" s="17">
        <v>1190</v>
      </c>
      <c r="J370" s="17">
        <v>0.68</v>
      </c>
      <c r="K370" s="17">
        <v>38.25</v>
      </c>
      <c r="L370" s="17">
        <v>382.5</v>
      </c>
      <c r="M370" s="18">
        <v>680</v>
      </c>
      <c r="N370" s="17">
        <v>595</v>
      </c>
      <c r="O370" s="18">
        <v>68</v>
      </c>
      <c r="P370" s="17">
        <v>8.5</v>
      </c>
    </row>
    <row r="373" spans="2:16" ht="11.4" customHeight="1" x14ac:dyDescent="0.2">
      <c r="H373" s="56"/>
    </row>
  </sheetData>
  <mergeCells count="398">
    <mergeCell ref="B365:D365"/>
    <mergeCell ref="B366:D366"/>
    <mergeCell ref="B368:D368"/>
    <mergeCell ref="B369:D369"/>
    <mergeCell ref="B370:D370"/>
    <mergeCell ref="B353:D353"/>
    <mergeCell ref="B354:D354"/>
    <mergeCell ref="B356:D356"/>
    <mergeCell ref="B357:D357"/>
    <mergeCell ref="B358:D358"/>
    <mergeCell ref="B360:D360"/>
    <mergeCell ref="B361:D361"/>
    <mergeCell ref="B362:D362"/>
    <mergeCell ref="B364:D364"/>
    <mergeCell ref="B26:D26"/>
    <mergeCell ref="B17:D17"/>
    <mergeCell ref="B13:D13"/>
    <mergeCell ref="B85:D85"/>
    <mergeCell ref="B89:D89"/>
    <mergeCell ref="B97:D97"/>
    <mergeCell ref="B33:D33"/>
    <mergeCell ref="B352:D352"/>
    <mergeCell ref="B235:D235"/>
    <mergeCell ref="B227:D227"/>
    <mergeCell ref="B223:D223"/>
    <mergeCell ref="B207:D207"/>
    <mergeCell ref="B209:D209"/>
    <mergeCell ref="B200:D200"/>
    <mergeCell ref="B191:D191"/>
    <mergeCell ref="B187:D187"/>
    <mergeCell ref="B341:D341"/>
    <mergeCell ref="B332:D332"/>
    <mergeCell ref="B328:D328"/>
    <mergeCell ref="B312:D312"/>
    <mergeCell ref="B314:D314"/>
    <mergeCell ref="B349:D349"/>
    <mergeCell ref="B348:D348"/>
    <mergeCell ref="B350:D350"/>
    <mergeCell ref="B342:P342"/>
    <mergeCell ref="C343:D343"/>
    <mergeCell ref="C344:D344"/>
    <mergeCell ref="C345:D345"/>
    <mergeCell ref="C346:D346"/>
    <mergeCell ref="C330:D330"/>
    <mergeCell ref="B333:P333"/>
    <mergeCell ref="C334:D334"/>
    <mergeCell ref="C335:D335"/>
    <mergeCell ref="C336:D336"/>
    <mergeCell ref="C337:D337"/>
    <mergeCell ref="C338:D338"/>
    <mergeCell ref="C339:D339"/>
    <mergeCell ref="C320:D320"/>
    <mergeCell ref="B321:P321"/>
    <mergeCell ref="C322:D322"/>
    <mergeCell ref="C323:D323"/>
    <mergeCell ref="C324:D324"/>
    <mergeCell ref="C325:D325"/>
    <mergeCell ref="C326:D326"/>
    <mergeCell ref="B329:P329"/>
    <mergeCell ref="G316:I316"/>
    <mergeCell ref="J316:K316"/>
    <mergeCell ref="L316:P316"/>
    <mergeCell ref="E317:F317"/>
    <mergeCell ref="J317:K317"/>
    <mergeCell ref="L317:P317"/>
    <mergeCell ref="B318:B319"/>
    <mergeCell ref="C318:D319"/>
    <mergeCell ref="E318:E319"/>
    <mergeCell ref="F318:H318"/>
    <mergeCell ref="I318:I319"/>
    <mergeCell ref="J318:L318"/>
    <mergeCell ref="M318:P318"/>
    <mergeCell ref="C302:D302"/>
    <mergeCell ref="C303:D303"/>
    <mergeCell ref="B306:P306"/>
    <mergeCell ref="C307:D307"/>
    <mergeCell ref="C308:D308"/>
    <mergeCell ref="C309:D309"/>
    <mergeCell ref="C310:D310"/>
    <mergeCell ref="B305:D305"/>
    <mergeCell ref="B293:P293"/>
    <mergeCell ref="C294:D294"/>
    <mergeCell ref="B297:P297"/>
    <mergeCell ref="C298:D298"/>
    <mergeCell ref="C299:D299"/>
    <mergeCell ref="C300:D300"/>
    <mergeCell ref="C301:D301"/>
    <mergeCell ref="B296:D296"/>
    <mergeCell ref="B292:D292"/>
    <mergeCell ref="C284:D284"/>
    <mergeCell ref="C290:D290"/>
    <mergeCell ref="B285:P285"/>
    <mergeCell ref="C286:D286"/>
    <mergeCell ref="C287:D287"/>
    <mergeCell ref="C288:D288"/>
    <mergeCell ref="C289:D289"/>
    <mergeCell ref="E281:F281"/>
    <mergeCell ref="J281:K281"/>
    <mergeCell ref="L281:P281"/>
    <mergeCell ref="B282:B283"/>
    <mergeCell ref="C282:D283"/>
    <mergeCell ref="E282:E283"/>
    <mergeCell ref="F282:H282"/>
    <mergeCell ref="I282:I283"/>
    <mergeCell ref="J282:L282"/>
    <mergeCell ref="M282:P282"/>
    <mergeCell ref="C271:D271"/>
    <mergeCell ref="C272:D272"/>
    <mergeCell ref="C273:D273"/>
    <mergeCell ref="C274:D274"/>
    <mergeCell ref="G280:I280"/>
    <mergeCell ref="J280:K280"/>
    <mergeCell ref="L280:P280"/>
    <mergeCell ref="B278:D278"/>
    <mergeCell ref="B276:D276"/>
    <mergeCell ref="B262:P262"/>
    <mergeCell ref="C263:D263"/>
    <mergeCell ref="C264:D264"/>
    <mergeCell ref="C265:D265"/>
    <mergeCell ref="C266:D266"/>
    <mergeCell ref="C267:D267"/>
    <mergeCell ref="B270:P270"/>
    <mergeCell ref="B269:D269"/>
    <mergeCell ref="B261:D261"/>
    <mergeCell ref="C250:D250"/>
    <mergeCell ref="B251:P251"/>
    <mergeCell ref="C252:D252"/>
    <mergeCell ref="C253:D253"/>
    <mergeCell ref="C254:D254"/>
    <mergeCell ref="C255:D255"/>
    <mergeCell ref="B258:P258"/>
    <mergeCell ref="C259:D259"/>
    <mergeCell ref="B257:D257"/>
    <mergeCell ref="E247:F247"/>
    <mergeCell ref="J247:K247"/>
    <mergeCell ref="L247:P247"/>
    <mergeCell ref="B248:B249"/>
    <mergeCell ref="C248:D249"/>
    <mergeCell ref="E248:E249"/>
    <mergeCell ref="F248:H248"/>
    <mergeCell ref="I248:I249"/>
    <mergeCell ref="J248:L248"/>
    <mergeCell ref="M248:P248"/>
    <mergeCell ref="B236:P236"/>
    <mergeCell ref="C237:D237"/>
    <mergeCell ref="C238:D238"/>
    <mergeCell ref="C239:D239"/>
    <mergeCell ref="C240:D240"/>
    <mergeCell ref="G246:I246"/>
    <mergeCell ref="J246:K246"/>
    <mergeCell ref="L246:P246"/>
    <mergeCell ref="B244:D244"/>
    <mergeCell ref="B242:D242"/>
    <mergeCell ref="C225:D225"/>
    <mergeCell ref="B228:P228"/>
    <mergeCell ref="C229:D229"/>
    <mergeCell ref="C230:D230"/>
    <mergeCell ref="C231:D231"/>
    <mergeCell ref="C232:D232"/>
    <mergeCell ref="C233:D233"/>
    <mergeCell ref="C215:D215"/>
    <mergeCell ref="B216:P216"/>
    <mergeCell ref="C217:D217"/>
    <mergeCell ref="C218:D218"/>
    <mergeCell ref="C219:D219"/>
    <mergeCell ref="C220:D220"/>
    <mergeCell ref="C221:D221"/>
    <mergeCell ref="B224:P224"/>
    <mergeCell ref="E212:F212"/>
    <mergeCell ref="J212:K212"/>
    <mergeCell ref="L212:P212"/>
    <mergeCell ref="B213:B214"/>
    <mergeCell ref="C213:D214"/>
    <mergeCell ref="E213:E214"/>
    <mergeCell ref="F213:H213"/>
    <mergeCell ref="I213:I214"/>
    <mergeCell ref="J213:L213"/>
    <mergeCell ref="M213:P213"/>
    <mergeCell ref="B201:P201"/>
    <mergeCell ref="C202:D202"/>
    <mergeCell ref="C203:D203"/>
    <mergeCell ref="C204:D204"/>
    <mergeCell ref="C205:D205"/>
    <mergeCell ref="G211:I211"/>
    <mergeCell ref="J211:K211"/>
    <mergeCell ref="L211:P211"/>
    <mergeCell ref="B192:P192"/>
    <mergeCell ref="C193:D193"/>
    <mergeCell ref="C194:D194"/>
    <mergeCell ref="C195:D195"/>
    <mergeCell ref="C196:D196"/>
    <mergeCell ref="C197:D197"/>
    <mergeCell ref="C198:D198"/>
    <mergeCell ref="C180:D180"/>
    <mergeCell ref="B181:P181"/>
    <mergeCell ref="C182:D182"/>
    <mergeCell ref="C183:D183"/>
    <mergeCell ref="C184:D184"/>
    <mergeCell ref="C185:D185"/>
    <mergeCell ref="B188:P188"/>
    <mergeCell ref="C189:D189"/>
    <mergeCell ref="E177:F177"/>
    <mergeCell ref="J177:K177"/>
    <mergeCell ref="L177:P177"/>
    <mergeCell ref="B178:B179"/>
    <mergeCell ref="C178:D179"/>
    <mergeCell ref="E178:E179"/>
    <mergeCell ref="F178:H178"/>
    <mergeCell ref="I178:I179"/>
    <mergeCell ref="J178:L178"/>
    <mergeCell ref="M178:P178"/>
    <mergeCell ref="C167:D167"/>
    <mergeCell ref="C168:D168"/>
    <mergeCell ref="C169:D169"/>
    <mergeCell ref="C170:D170"/>
    <mergeCell ref="G176:I176"/>
    <mergeCell ref="J176:K176"/>
    <mergeCell ref="L176:P176"/>
    <mergeCell ref="B174:D174"/>
    <mergeCell ref="B172:D172"/>
    <mergeCell ref="B158:P158"/>
    <mergeCell ref="C159:D159"/>
    <mergeCell ref="C160:D160"/>
    <mergeCell ref="C161:D161"/>
    <mergeCell ref="C162:D162"/>
    <mergeCell ref="C163:D163"/>
    <mergeCell ref="B166:P166"/>
    <mergeCell ref="B165:D165"/>
    <mergeCell ref="B157:D157"/>
    <mergeCell ref="C146:D146"/>
    <mergeCell ref="B147:P147"/>
    <mergeCell ref="C148:D148"/>
    <mergeCell ref="C149:D149"/>
    <mergeCell ref="C150:D150"/>
    <mergeCell ref="C151:D151"/>
    <mergeCell ref="B154:P154"/>
    <mergeCell ref="C155:D155"/>
    <mergeCell ref="B153:D153"/>
    <mergeCell ref="E143:F143"/>
    <mergeCell ref="J143:K143"/>
    <mergeCell ref="L143:P143"/>
    <mergeCell ref="B144:B145"/>
    <mergeCell ref="C144:D145"/>
    <mergeCell ref="E144:E145"/>
    <mergeCell ref="F144:H144"/>
    <mergeCell ref="I144:I145"/>
    <mergeCell ref="J144:L144"/>
    <mergeCell ref="M144:P144"/>
    <mergeCell ref="C133:D133"/>
    <mergeCell ref="C134:D134"/>
    <mergeCell ref="C135:D135"/>
    <mergeCell ref="C136:D136"/>
    <mergeCell ref="G142:I142"/>
    <mergeCell ref="J142:K142"/>
    <mergeCell ref="L142:P142"/>
    <mergeCell ref="B138:D138"/>
    <mergeCell ref="B140:D140"/>
    <mergeCell ref="B137:D137"/>
    <mergeCell ref="B124:P124"/>
    <mergeCell ref="C125:D125"/>
    <mergeCell ref="C126:D126"/>
    <mergeCell ref="C127:D127"/>
    <mergeCell ref="C128:D128"/>
    <mergeCell ref="C129:D129"/>
    <mergeCell ref="B132:P132"/>
    <mergeCell ref="B131:D131"/>
    <mergeCell ref="B123:D123"/>
    <mergeCell ref="C112:D112"/>
    <mergeCell ref="B113:P113"/>
    <mergeCell ref="C114:D114"/>
    <mergeCell ref="C115:D115"/>
    <mergeCell ref="C116:D116"/>
    <mergeCell ref="C117:D117"/>
    <mergeCell ref="B120:P120"/>
    <mergeCell ref="C121:D121"/>
    <mergeCell ref="B119:D119"/>
    <mergeCell ref="E109:F109"/>
    <mergeCell ref="J109:K109"/>
    <mergeCell ref="L109:P109"/>
    <mergeCell ref="B110:B111"/>
    <mergeCell ref="C110:D111"/>
    <mergeCell ref="E110:E111"/>
    <mergeCell ref="F110:H110"/>
    <mergeCell ref="I110:I111"/>
    <mergeCell ref="J110:L110"/>
    <mergeCell ref="M110:P110"/>
    <mergeCell ref="B98:P98"/>
    <mergeCell ref="C99:D99"/>
    <mergeCell ref="C100:D100"/>
    <mergeCell ref="C101:D101"/>
    <mergeCell ref="C102:D102"/>
    <mergeCell ref="G108:I108"/>
    <mergeCell ref="J108:K108"/>
    <mergeCell ref="L108:P108"/>
    <mergeCell ref="B104:D104"/>
    <mergeCell ref="B106:D106"/>
    <mergeCell ref="C87:D87"/>
    <mergeCell ref="B90:P90"/>
    <mergeCell ref="C91:D91"/>
    <mergeCell ref="C92:D92"/>
    <mergeCell ref="C93:D93"/>
    <mergeCell ref="C94:D94"/>
    <mergeCell ref="C95:D95"/>
    <mergeCell ref="C77:D77"/>
    <mergeCell ref="B78:P78"/>
    <mergeCell ref="C79:D79"/>
    <mergeCell ref="C80:D80"/>
    <mergeCell ref="C81:D81"/>
    <mergeCell ref="C82:D82"/>
    <mergeCell ref="C83:D83"/>
    <mergeCell ref="B86:P86"/>
    <mergeCell ref="E74:F74"/>
    <mergeCell ref="J74:K74"/>
    <mergeCell ref="L74:P74"/>
    <mergeCell ref="B75:B76"/>
    <mergeCell ref="C75:D76"/>
    <mergeCell ref="E75:E76"/>
    <mergeCell ref="F75:H75"/>
    <mergeCell ref="I75:I76"/>
    <mergeCell ref="J75:L75"/>
    <mergeCell ref="M75:P75"/>
    <mergeCell ref="B63:P63"/>
    <mergeCell ref="C64:D64"/>
    <mergeCell ref="C65:D65"/>
    <mergeCell ref="C66:D66"/>
    <mergeCell ref="C67:D67"/>
    <mergeCell ref="G73:I73"/>
    <mergeCell ref="J73:K73"/>
    <mergeCell ref="L73:P73"/>
    <mergeCell ref="B71:D71"/>
    <mergeCell ref="B70:D70"/>
    <mergeCell ref="B69:D69"/>
    <mergeCell ref="B62:D62"/>
    <mergeCell ref="C51:D51"/>
    <mergeCell ref="B54:P54"/>
    <mergeCell ref="C55:D55"/>
    <mergeCell ref="C56:D56"/>
    <mergeCell ref="C57:D57"/>
    <mergeCell ref="C58:D58"/>
    <mergeCell ref="C59:D59"/>
    <mergeCell ref="C60:D60"/>
    <mergeCell ref="B53:D53"/>
    <mergeCell ref="C41:D41"/>
    <mergeCell ref="B42:P42"/>
    <mergeCell ref="C43:D43"/>
    <mergeCell ref="C44:D44"/>
    <mergeCell ref="C45:D45"/>
    <mergeCell ref="C46:D46"/>
    <mergeCell ref="C47:D47"/>
    <mergeCell ref="B50:P50"/>
    <mergeCell ref="B49:D49"/>
    <mergeCell ref="E38:F38"/>
    <mergeCell ref="J38:K38"/>
    <mergeCell ref="L38:P38"/>
    <mergeCell ref="B39:B40"/>
    <mergeCell ref="C39:D40"/>
    <mergeCell ref="E39:E40"/>
    <mergeCell ref="F39:H39"/>
    <mergeCell ref="I39:I40"/>
    <mergeCell ref="J39:L39"/>
    <mergeCell ref="M39:P39"/>
    <mergeCell ref="B27:P27"/>
    <mergeCell ref="C28:D28"/>
    <mergeCell ref="C29:D29"/>
    <mergeCell ref="C30:D30"/>
    <mergeCell ref="C31:D31"/>
    <mergeCell ref="G37:I37"/>
    <mergeCell ref="J37:K37"/>
    <mergeCell ref="L37:P37"/>
    <mergeCell ref="B35:D35"/>
    <mergeCell ref="B18:P18"/>
    <mergeCell ref="C19:D19"/>
    <mergeCell ref="C20:D20"/>
    <mergeCell ref="C21:D21"/>
    <mergeCell ref="C22:D22"/>
    <mergeCell ref="C23:D23"/>
    <mergeCell ref="C24:D24"/>
    <mergeCell ref="C6:D6"/>
    <mergeCell ref="B7:P7"/>
    <mergeCell ref="C8:D8"/>
    <mergeCell ref="C9:D9"/>
    <mergeCell ref="C10:D10"/>
    <mergeCell ref="C11:D11"/>
    <mergeCell ref="B14:P14"/>
    <mergeCell ref="C15:D15"/>
    <mergeCell ref="G2:I2"/>
    <mergeCell ref="J2:K2"/>
    <mergeCell ref="L2:P2"/>
    <mergeCell ref="E3:F3"/>
    <mergeCell ref="J3:K3"/>
    <mergeCell ref="L3:P3"/>
    <mergeCell ref="B4:B5"/>
    <mergeCell ref="C4:D5"/>
    <mergeCell ref="E4:E5"/>
    <mergeCell ref="F4:H4"/>
    <mergeCell ref="I4:I5"/>
    <mergeCell ref="J4:L4"/>
    <mergeCell ref="M4:P4"/>
  </mergeCells>
  <pageMargins left="0.75" right="1" top="0.75" bottom="1" header="0.5" footer="0.5"/>
  <pageSetup paperSize="9" fitToWidth="0" orientation="landscape" horizontalDpi="0" verticalDpi="0" r:id="rId1"/>
  <rowBreaks count="9" manualBreakCount="9">
    <brk id="36" max="16383" man="1"/>
    <brk id="72" max="16383" man="1"/>
    <brk id="107" max="16383" man="1"/>
    <brk id="141" max="16383" man="1"/>
    <brk id="175" max="16383" man="1"/>
    <brk id="210" max="16383" man="1"/>
    <brk id="245" max="16383" man="1"/>
    <brk id="279" max="16383" man="1"/>
    <brk id="3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2026-03-13T04:20:40Z</cp:lastPrinted>
  <dcterms:modified xsi:type="dcterms:W3CDTF">2026-03-13T04:26:18Z</dcterms:modified>
</cp:coreProperties>
</file>